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CA13" lockStructure="1"/>
  <bookViews>
    <workbookView xWindow="0" yWindow="0" windowWidth="28800" windowHeight="12435" tabRatio="631" activeTab="2"/>
  </bookViews>
  <sheets>
    <sheet name="Instructions" sheetId="3" r:id="rId1"/>
    <sheet name="OCC Sum Example" sheetId="6" r:id="rId2"/>
    <sheet name="OCC Sum Template" sheetId="5" r:id="rId3"/>
    <sheet name="Income %" sheetId="2" state="hidden" r:id="rId4"/>
  </sheets>
  <definedNames>
    <definedName name="_xlnm._FilterDatabase" localSheetId="1" hidden="1">'OCC Sum Example'!$U$5:$AK$5</definedName>
    <definedName name="_xlnm._FilterDatabase" localSheetId="2" hidden="1">'OCC Sum Template'!$U$5:$AL$5</definedName>
    <definedName name="Check2" localSheetId="1">'OCC Sum Example'!$Y$22</definedName>
    <definedName name="Check2" localSheetId="2">'OCC Sum Template'!$Y$22</definedName>
    <definedName name="Check3" localSheetId="1">'OCC Sum Example'!$M$22</definedName>
    <definedName name="Check3" localSheetId="2">'OCC Sum Template'!$M$22</definedName>
    <definedName name="Check4" localSheetId="1">'OCC Sum Example'!$N$22</definedName>
    <definedName name="Check4" localSheetId="2">'OCC Sum Template'!$N$22</definedName>
    <definedName name="_xlnm.Print_Area" localSheetId="0">Instructions!$B$2:$C$14</definedName>
    <definedName name="_xlnm.Print_Area" localSheetId="1">'OCC Sum Example'!$A$1:$AL$40</definedName>
    <definedName name="_xlnm.Print_Area" localSheetId="2">'OCC Sum Template'!$A$1:$AM$50</definedName>
    <definedName name="_xlnm.Print_Titles" localSheetId="1">'OCC Sum Example'!$14:$21</definedName>
    <definedName name="_xlnm.Print_Titles" localSheetId="2">'OCC Sum Template'!$14:$21</definedName>
    <definedName name="Text14" localSheetId="1">'OCC Sum Example'!$B$22</definedName>
    <definedName name="Text14" localSheetId="2">'OCC Sum Template'!$B$22</definedName>
    <definedName name="Text15" localSheetId="1">'OCC Sum Example'!$C$22</definedName>
    <definedName name="Text15" localSheetId="2">'OCC Sum Template'!$C$22</definedName>
    <definedName name="Text16" localSheetId="1">'OCC Sum Example'!#REF!</definedName>
    <definedName name="Text16" localSheetId="2">'OCC Sum Template'!#REF!</definedName>
    <definedName name="Text17" localSheetId="1">'OCC Sum Example'!$G$22</definedName>
    <definedName name="Text17" localSheetId="2">'OCC Sum Template'!$G$22</definedName>
    <definedName name="Text18" localSheetId="1">'OCC Sum Example'!$I$22</definedName>
    <definedName name="Text18" localSheetId="2">'OCC Sum Template'!$I$22</definedName>
    <definedName name="Text19" localSheetId="1">'OCC Sum Example'!$J$22</definedName>
    <definedName name="Text19" localSheetId="2">'OCC Sum Template'!$J$22</definedName>
    <definedName name="Text20" localSheetId="1">'OCC Sum Example'!$O$22</definedName>
    <definedName name="Text20" localSheetId="2">'OCC Sum Template'!$O$22</definedName>
    <definedName name="Text21" localSheetId="1">'OCC Sum Example'!$P$22</definedName>
    <definedName name="Text21" localSheetId="2">'OCC Sum Template'!$P$22</definedName>
    <definedName name="Text29" localSheetId="1">'OCC Sum Example'!$C$2</definedName>
    <definedName name="Text29" localSheetId="2">'OCC Sum Template'!$C$2</definedName>
    <definedName name="Text3" localSheetId="1">'OCC Sum Example'!$N$2</definedName>
    <definedName name="Text3" localSheetId="2">'OCC Sum Template'!$N$2</definedName>
    <definedName name="Text30" localSheetId="1">'OCC Sum Example'!$V$6</definedName>
    <definedName name="Text30" localSheetId="2">'OCC Sum Template'!$V$6</definedName>
    <definedName name="ValidAMI">'Income %'!$A$1:$A$9</definedName>
  </definedNames>
  <calcPr calcId="145621"/>
  <fileRecoveryPr repairLoad="1"/>
</workbook>
</file>

<file path=xl/calcChain.xml><?xml version="1.0" encoding="utf-8"?>
<calcChain xmlns="http://schemas.openxmlformats.org/spreadsheetml/2006/main">
  <c r="X34" i="5" l="1"/>
  <c r="X33" i="5"/>
  <c r="X32" i="5"/>
  <c r="X31" i="5"/>
  <c r="X30" i="5"/>
  <c r="X29" i="5"/>
  <c r="X28" i="5"/>
  <c r="X27" i="5"/>
  <c r="X26" i="5"/>
  <c r="X25" i="5"/>
  <c r="X24" i="5"/>
  <c r="X23" i="5"/>
  <c r="AK19" i="5"/>
  <c r="X38" i="5"/>
  <c r="X37" i="5"/>
  <c r="X36" i="5"/>
  <c r="X39" i="5"/>
  <c r="AO18" i="5"/>
  <c r="AJ19" i="6"/>
  <c r="AH19" i="6"/>
  <c r="AI19" i="6"/>
  <c r="AF19" i="6"/>
  <c r="AG19" i="5"/>
  <c r="X22" i="5"/>
  <c r="X35" i="5"/>
  <c r="X40" i="5"/>
  <c r="X41" i="5"/>
  <c r="X42" i="5"/>
  <c r="X43" i="5"/>
  <c r="X44" i="5"/>
  <c r="X45" i="5"/>
  <c r="X46" i="5"/>
  <c r="X47" i="5"/>
  <c r="X48" i="5"/>
  <c r="AL19" i="5"/>
  <c r="AI19" i="5"/>
  <c r="AJ19" i="5"/>
  <c r="AH19" i="5"/>
  <c r="N10" i="5"/>
  <c r="S10" i="5"/>
  <c r="AB7" i="6"/>
  <c r="AA7" i="6"/>
  <c r="AB7" i="5"/>
  <c r="AA7" i="5"/>
  <c r="P6" i="5"/>
  <c r="S10" i="6"/>
  <c r="P7" i="6" s="1"/>
  <c r="V7" i="6"/>
  <c r="W7" i="6"/>
  <c r="X7" i="6"/>
  <c r="Y7" i="6"/>
  <c r="Z7" i="6"/>
  <c r="AC7" i="6"/>
  <c r="AD7" i="6"/>
  <c r="AG7" i="6"/>
  <c r="O10" i="6"/>
  <c r="P6" i="6"/>
  <c r="X10" i="6"/>
  <c r="AG10" i="6"/>
  <c r="AN14" i="6"/>
  <c r="AN15" i="6"/>
  <c r="AM25" i="6"/>
  <c r="AN25" i="6" s="1"/>
  <c r="Z19" i="6"/>
  <c r="AA19" i="6"/>
  <c r="AB19" i="6"/>
  <c r="AC19" i="6"/>
  <c r="AD19" i="6"/>
  <c r="AE19" i="6"/>
  <c r="AG19" i="6"/>
  <c r="AK19" i="6"/>
  <c r="AM22" i="6"/>
  <c r="AN20" i="6" s="1"/>
  <c r="AM23" i="6"/>
  <c r="AN23" i="6" s="1"/>
  <c r="A22" i="6"/>
  <c r="X22" i="6"/>
  <c r="A23" i="6"/>
  <c r="X23" i="6"/>
  <c r="A24" i="6"/>
  <c r="X24" i="6"/>
  <c r="AM24" i="6"/>
  <c r="AN24" i="6" s="1"/>
  <c r="A25" i="6"/>
  <c r="X25" i="6"/>
  <c r="A26" i="6"/>
  <c r="X26" i="6"/>
  <c r="AM26" i="6"/>
  <c r="AN26" i="6" s="1"/>
  <c r="A27" i="6"/>
  <c r="X27" i="6"/>
  <c r="AM27" i="6"/>
  <c r="AN27" i="6" s="1"/>
  <c r="A28" i="6"/>
  <c r="X28" i="6"/>
  <c r="AM28" i="6"/>
  <c r="AN28" i="6" s="1"/>
  <c r="A29" i="6"/>
  <c r="X29" i="6"/>
  <c r="AM29" i="6"/>
  <c r="AN29" i="6" s="1"/>
  <c r="A30" i="6"/>
  <c r="X30" i="6"/>
  <c r="AM30" i="6"/>
  <c r="AN30" i="6" s="1"/>
  <c r="A31" i="6"/>
  <c r="X31" i="6"/>
  <c r="AM31" i="6"/>
  <c r="AN31" i="6" s="1"/>
  <c r="A32" i="6"/>
  <c r="X32" i="6"/>
  <c r="AM32" i="6"/>
  <c r="AN32" i="6" s="1"/>
  <c r="A33" i="6"/>
  <c r="X33" i="6"/>
  <c r="AM33" i="6"/>
  <c r="AN33" i="6" s="1"/>
  <c r="A34" i="6"/>
  <c r="X34" i="6"/>
  <c r="AM34" i="6"/>
  <c r="AN34" i="6" s="1"/>
  <c r="A35" i="6"/>
  <c r="X35" i="6"/>
  <c r="AM35" i="6"/>
  <c r="AN35" i="6" s="1"/>
  <c r="A36" i="6"/>
  <c r="X36" i="6"/>
  <c r="AM36" i="6"/>
  <c r="AN36" i="6" s="1"/>
  <c r="A37" i="6"/>
  <c r="X37" i="6"/>
  <c r="AM37" i="6"/>
  <c r="AN37" i="6" s="1"/>
  <c r="A38" i="6"/>
  <c r="X38" i="6"/>
  <c r="AM38" i="6"/>
  <c r="AN38" i="6" s="1"/>
  <c r="A39" i="6"/>
  <c r="AN39" i="6"/>
  <c r="V7" i="5"/>
  <c r="W7" i="5"/>
  <c r="X7" i="5"/>
  <c r="Y7" i="5"/>
  <c r="Z7" i="5"/>
  <c r="AC7" i="5"/>
  <c r="AD7" i="5"/>
  <c r="X10" i="5"/>
  <c r="AF10" i="5"/>
  <c r="AO14" i="5"/>
  <c r="AO15" i="5"/>
  <c r="AN42" i="5"/>
  <c r="AO42" i="5" s="1"/>
  <c r="Z19" i="5"/>
  <c r="AA19" i="5"/>
  <c r="AB19" i="5"/>
  <c r="AC19" i="5"/>
  <c r="AD19" i="5"/>
  <c r="AE19" i="5"/>
  <c r="AF19" i="5"/>
  <c r="AN22" i="5"/>
  <c r="AO22" i="5" s="1"/>
  <c r="AN35" i="5"/>
  <c r="AO35" i="5" s="1"/>
  <c r="AN39" i="5"/>
  <c r="AO39" i="5" s="1"/>
  <c r="AN40" i="5"/>
  <c r="AO40" i="5"/>
  <c r="AN41" i="5"/>
  <c r="AO41" i="5" s="1"/>
  <c r="AN43" i="5"/>
  <c r="AO43" i="5" s="1"/>
  <c r="AN44" i="5"/>
  <c r="AO44" i="5" s="1"/>
  <c r="AN45" i="5"/>
  <c r="AO45" i="5"/>
  <c r="AN46" i="5"/>
  <c r="AO46" i="5" s="1"/>
  <c r="AN47" i="5"/>
  <c r="AO47" i="5" s="1"/>
  <c r="AN48" i="5"/>
  <c r="AO48" i="5" s="1"/>
  <c r="AO49" i="5"/>
  <c r="B3" i="3"/>
  <c r="B4" i="3" s="1"/>
  <c r="B5" i="3" s="1"/>
  <c r="B6" i="3" s="1"/>
  <c r="B7" i="3" s="1"/>
  <c r="B8" i="3" s="1"/>
  <c r="B9" i="3" s="1"/>
  <c r="B10" i="3" s="1"/>
  <c r="B11" i="3" s="1"/>
  <c r="B12" i="3" s="1"/>
  <c r="B13" i="3" s="1"/>
  <c r="B14" i="3" s="1"/>
  <c r="B39" i="3"/>
  <c r="B38" i="3"/>
  <c r="B37" i="3"/>
  <c r="B36" i="3"/>
  <c r="B35" i="3"/>
  <c r="B16" i="3"/>
  <c r="B15" i="3"/>
  <c r="AO20" i="5"/>
  <c r="AN22" i="6"/>
  <c r="AN16" i="6" l="1"/>
  <c r="AN21" i="6" s="1"/>
  <c r="P7" i="5"/>
  <c r="AO21" i="5"/>
</calcChain>
</file>

<file path=xl/comments1.xml><?xml version="1.0" encoding="utf-8"?>
<comments xmlns="http://schemas.openxmlformats.org/spreadsheetml/2006/main">
  <authors>
    <author>tharvey</author>
  </authors>
  <commentList>
    <comment ref="E2" authorId="0">
      <text>
        <r>
          <rPr>
            <b/>
            <sz val="8"/>
            <color indexed="81"/>
            <rFont val="Tahoma"/>
            <family val="2"/>
          </rPr>
          <t>NOTE:</t>
        </r>
        <r>
          <rPr>
            <sz val="8"/>
            <color indexed="81"/>
            <rFont val="Tahoma"/>
            <family val="2"/>
          </rPr>
          <t xml:space="preserve">
Enter hard data in the yellow boxes.</t>
        </r>
      </text>
    </comment>
    <comment ref="P6" authorId="0">
      <text>
        <r>
          <rPr>
            <b/>
            <sz val="8"/>
            <color indexed="81"/>
            <rFont val="Tahoma"/>
            <family val="2"/>
          </rPr>
          <t>Purple cells</t>
        </r>
        <r>
          <rPr>
            <sz val="8"/>
            <color indexed="81"/>
            <rFont val="Tahoma"/>
            <family val="2"/>
          </rPr>
          <t xml:space="preserve"> </t>
        </r>
        <r>
          <rPr>
            <sz val="10"/>
            <color indexed="81"/>
            <rFont val="Tahoma"/>
            <family val="2"/>
          </rPr>
          <t>are connected to formulas, and are locked.</t>
        </r>
      </text>
    </comment>
    <comment ref="R6" authorId="0">
      <text>
        <r>
          <rPr>
            <b/>
            <sz val="8"/>
            <color indexed="81"/>
            <rFont val="Tahoma"/>
            <family val="2"/>
          </rPr>
          <t>NOTE:</t>
        </r>
        <r>
          <rPr>
            <sz val="8"/>
            <color indexed="81"/>
            <rFont val="Tahoma"/>
            <family val="2"/>
          </rPr>
          <t xml:space="preserve">
As stated in the Regulatory Agreement Exhibit K of the Loan Agreement.</t>
        </r>
      </text>
    </comment>
    <comment ref="AG6" authorId="0">
      <text>
        <r>
          <rPr>
            <b/>
            <sz val="8"/>
            <color indexed="81"/>
            <rFont val="Tahoma"/>
            <family val="2"/>
          </rPr>
          <t>NOTE:</t>
        </r>
        <r>
          <rPr>
            <sz val="8"/>
            <color indexed="81"/>
            <rFont val="Tahoma"/>
            <family val="2"/>
          </rPr>
          <t xml:space="preserve">
</t>
        </r>
        <r>
          <rPr>
            <sz val="10"/>
            <color indexed="81"/>
            <rFont val="Tahoma"/>
            <family val="2"/>
          </rPr>
          <t>Enter here if needed.</t>
        </r>
      </text>
    </comment>
    <comment ref="P7" authorId="0">
      <text>
        <r>
          <rPr>
            <b/>
            <sz val="8"/>
            <color indexed="81"/>
            <rFont val="Tahoma"/>
            <family val="2"/>
          </rPr>
          <t xml:space="preserve">NOTE:
</t>
        </r>
        <r>
          <rPr>
            <sz val="10"/>
            <color indexed="81"/>
            <rFont val="Tahoma"/>
            <family val="2"/>
          </rPr>
          <t xml:space="preserve">If this number is less than the </t>
        </r>
        <r>
          <rPr>
            <u/>
            <sz val="10"/>
            <color indexed="81"/>
            <rFont val="Tahoma"/>
            <family val="2"/>
          </rPr>
          <t>Total No. Restrtd Units</t>
        </r>
        <r>
          <rPr>
            <sz val="10"/>
            <color indexed="81"/>
            <rFont val="Tahoma"/>
            <family val="2"/>
          </rPr>
          <t xml:space="preserve"> it may be because of </t>
        </r>
        <r>
          <rPr>
            <sz val="10"/>
            <color indexed="10"/>
            <rFont val="Tahoma"/>
            <family val="2"/>
          </rPr>
          <t>vacancy</t>
        </r>
        <r>
          <rPr>
            <sz val="10"/>
            <color indexed="81"/>
            <rFont val="Tahoma"/>
            <family val="2"/>
          </rPr>
          <t xml:space="preserve"> or incomplete information.</t>
        </r>
      </text>
    </comment>
    <comment ref="AG8" authorId="0">
      <text>
        <r>
          <rPr>
            <b/>
            <sz val="8"/>
            <color indexed="81"/>
            <rFont val="Tahoma"/>
            <family val="2"/>
          </rPr>
          <t>OTHER:
I</t>
        </r>
        <r>
          <rPr>
            <sz val="10"/>
            <color indexed="81"/>
            <rFont val="Tahoma"/>
            <family val="2"/>
          </rPr>
          <t>ndicate the % here, if needed.</t>
        </r>
        <r>
          <rPr>
            <sz val="8"/>
            <color indexed="81"/>
            <rFont val="Tahoma"/>
            <family val="2"/>
          </rPr>
          <t xml:space="preserve">
</t>
        </r>
      </text>
    </comment>
    <comment ref="B12" authorId="0">
      <text>
        <r>
          <rPr>
            <b/>
            <sz val="8"/>
            <color indexed="81"/>
            <rFont val="Tahoma"/>
            <family val="2"/>
          </rPr>
          <t>NOTE:
"</t>
        </r>
        <r>
          <rPr>
            <sz val="8"/>
            <color indexed="81"/>
            <rFont val="Tahoma"/>
            <family val="2"/>
          </rPr>
          <t>Low Income Housing Tax Credit"</t>
        </r>
        <r>
          <rPr>
            <sz val="8"/>
            <color indexed="81"/>
            <rFont val="Tahoma"/>
            <family val="2"/>
          </rPr>
          <t xml:space="preserve">
</t>
        </r>
      </text>
    </comment>
    <comment ref="D12" authorId="0">
      <text>
        <r>
          <rPr>
            <sz val="10"/>
            <color indexed="81"/>
            <rFont val="Tahoma"/>
            <family val="2"/>
          </rPr>
          <t>If "yes", place an "x" here</t>
        </r>
      </text>
    </comment>
    <comment ref="F12" authorId="0">
      <text>
        <r>
          <rPr>
            <sz val="11"/>
            <color indexed="81"/>
            <rFont val="Tahoma"/>
            <family val="2"/>
          </rPr>
          <t>If "no", place an "x" here.</t>
        </r>
      </text>
    </comment>
    <comment ref="J12" authorId="0">
      <text>
        <r>
          <rPr>
            <sz val="11"/>
            <color indexed="81"/>
            <rFont val="Tahoma"/>
            <family val="2"/>
          </rPr>
          <t>If "yes", place an "x" here</t>
        </r>
      </text>
    </comment>
    <comment ref="L12" authorId="0">
      <text>
        <r>
          <rPr>
            <sz val="11"/>
            <color indexed="81"/>
            <rFont val="Tahoma"/>
            <family val="2"/>
          </rPr>
          <t>If "No", place an "x" here.</t>
        </r>
        <r>
          <rPr>
            <sz val="8"/>
            <color indexed="81"/>
            <rFont val="Tahoma"/>
            <family val="2"/>
          </rPr>
          <t xml:space="preserve">
</t>
        </r>
      </text>
    </comment>
    <comment ref="B22" authorId="0">
      <text>
        <r>
          <rPr>
            <b/>
            <sz val="8"/>
            <color indexed="81"/>
            <rFont val="Tahoma"/>
            <family val="2"/>
          </rPr>
          <t>NOTE:</t>
        </r>
        <r>
          <rPr>
            <sz val="8"/>
            <color indexed="81"/>
            <rFont val="Tahoma"/>
            <family val="2"/>
          </rPr>
          <t xml:space="preserve">
Cell colors will change as information is typed in.</t>
        </r>
      </text>
    </comment>
    <comment ref="D22" authorId="0">
      <text>
        <r>
          <rPr>
            <b/>
            <sz val="8"/>
            <color indexed="81"/>
            <rFont val="Tahoma"/>
            <family val="2"/>
          </rPr>
          <t xml:space="preserve">NOTE
</t>
        </r>
        <r>
          <rPr>
            <sz val="10"/>
            <color indexed="81"/>
            <rFont val="Tahoma"/>
            <family val="2"/>
          </rPr>
          <t>You will not be able to cut and paste data from another source to here.</t>
        </r>
      </text>
    </comment>
  </commentList>
</comments>
</file>

<file path=xl/comments2.xml><?xml version="1.0" encoding="utf-8"?>
<comments xmlns="http://schemas.openxmlformats.org/spreadsheetml/2006/main">
  <authors>
    <author>tharvey</author>
  </authors>
  <commentList>
    <comment ref="E2" authorId="0">
      <text>
        <r>
          <rPr>
            <b/>
            <sz val="8"/>
            <color indexed="81"/>
            <rFont val="Tahoma"/>
            <family val="2"/>
          </rPr>
          <t>NOTE:</t>
        </r>
        <r>
          <rPr>
            <sz val="8"/>
            <color indexed="81"/>
            <rFont val="Tahoma"/>
            <family val="2"/>
          </rPr>
          <t xml:space="preserve">
Enter hard data in the yellow boxes.</t>
        </r>
      </text>
    </comment>
    <comment ref="W2" authorId="0">
      <text>
        <r>
          <rPr>
            <b/>
            <sz val="8"/>
            <color indexed="81"/>
            <rFont val="Tahoma"/>
            <family val="2"/>
          </rPr>
          <t>NOTE: enter and "X" for program type.</t>
        </r>
        <r>
          <rPr>
            <sz val="8"/>
            <color indexed="81"/>
            <rFont val="Tahoma"/>
            <family val="2"/>
          </rPr>
          <t xml:space="preserve">
</t>
        </r>
      </text>
    </comment>
    <comment ref="P6" authorId="0">
      <text>
        <r>
          <rPr>
            <b/>
            <sz val="8"/>
            <color indexed="81"/>
            <rFont val="Tahoma"/>
            <family val="2"/>
          </rPr>
          <t>Purple cells</t>
        </r>
        <r>
          <rPr>
            <sz val="8"/>
            <color indexed="81"/>
            <rFont val="Tahoma"/>
            <family val="2"/>
          </rPr>
          <t xml:space="preserve"> </t>
        </r>
        <r>
          <rPr>
            <sz val="10"/>
            <color indexed="81"/>
            <rFont val="Tahoma"/>
            <family val="2"/>
          </rPr>
          <t>are connected to formulas, and are locked.</t>
        </r>
      </text>
    </comment>
    <comment ref="R6" authorId="0">
      <text>
        <r>
          <rPr>
            <b/>
            <sz val="8"/>
            <color indexed="81"/>
            <rFont val="Tahoma"/>
            <family val="2"/>
          </rPr>
          <t>NOTE:</t>
        </r>
        <r>
          <rPr>
            <sz val="8"/>
            <color indexed="81"/>
            <rFont val="Tahoma"/>
            <family val="2"/>
          </rPr>
          <t xml:space="preserve">
As stated in the Regulatory Agreement Exhibit K of the Loan Agreement.</t>
        </r>
      </text>
    </comment>
    <comment ref="P7" authorId="0">
      <text>
        <r>
          <rPr>
            <b/>
            <sz val="8"/>
            <color indexed="81"/>
            <rFont val="Tahoma"/>
            <family val="2"/>
          </rPr>
          <t xml:space="preserve">NOTE:
</t>
        </r>
        <r>
          <rPr>
            <sz val="10"/>
            <color indexed="81"/>
            <rFont val="Tahoma"/>
            <family val="2"/>
          </rPr>
          <t xml:space="preserve">If this number is less than the </t>
        </r>
        <r>
          <rPr>
            <u/>
            <sz val="10"/>
            <color indexed="81"/>
            <rFont val="Tahoma"/>
            <family val="2"/>
          </rPr>
          <t>Total No. Restrtd Units</t>
        </r>
        <r>
          <rPr>
            <sz val="10"/>
            <color indexed="81"/>
            <rFont val="Tahoma"/>
            <family val="2"/>
          </rPr>
          <t xml:space="preserve"> it may be because of </t>
        </r>
        <r>
          <rPr>
            <sz val="10"/>
            <color indexed="10"/>
            <rFont val="Tahoma"/>
            <family val="2"/>
          </rPr>
          <t>vacancy</t>
        </r>
        <r>
          <rPr>
            <sz val="10"/>
            <color indexed="81"/>
            <rFont val="Tahoma"/>
            <family val="2"/>
          </rPr>
          <t xml:space="preserve"> or incomplete information.</t>
        </r>
      </text>
    </comment>
    <comment ref="B12" authorId="0">
      <text>
        <r>
          <rPr>
            <b/>
            <sz val="8"/>
            <color indexed="81"/>
            <rFont val="Tahoma"/>
            <family val="2"/>
          </rPr>
          <t>NOTE:
"</t>
        </r>
        <r>
          <rPr>
            <sz val="8"/>
            <color indexed="81"/>
            <rFont val="Tahoma"/>
            <family val="2"/>
          </rPr>
          <t>Low Income Housing Tax Credit"</t>
        </r>
        <r>
          <rPr>
            <sz val="8"/>
            <color indexed="81"/>
            <rFont val="Tahoma"/>
            <family val="2"/>
          </rPr>
          <t xml:space="preserve">
</t>
        </r>
      </text>
    </comment>
    <comment ref="D12" authorId="0">
      <text>
        <r>
          <rPr>
            <sz val="10"/>
            <color indexed="81"/>
            <rFont val="Tahoma"/>
            <family val="2"/>
          </rPr>
          <t>If "yes", place an "x" here</t>
        </r>
      </text>
    </comment>
    <comment ref="F12" authorId="0">
      <text>
        <r>
          <rPr>
            <sz val="11"/>
            <color indexed="81"/>
            <rFont val="Tahoma"/>
            <family val="2"/>
          </rPr>
          <t>If "no", place an "x" here.</t>
        </r>
      </text>
    </comment>
    <comment ref="L12" authorId="0">
      <text>
        <r>
          <rPr>
            <sz val="11"/>
            <color indexed="81"/>
            <rFont val="Tahoma"/>
            <family val="2"/>
          </rPr>
          <t>If "yes", place an "x" here</t>
        </r>
      </text>
    </comment>
    <comment ref="N12" authorId="0">
      <text>
        <r>
          <rPr>
            <sz val="11"/>
            <color indexed="81"/>
            <rFont val="Tahoma"/>
            <family val="2"/>
          </rPr>
          <t>If "No", place an "x" here.</t>
        </r>
        <r>
          <rPr>
            <sz val="8"/>
            <color indexed="81"/>
            <rFont val="Tahoma"/>
            <family val="2"/>
          </rPr>
          <t xml:space="preserve">
</t>
        </r>
      </text>
    </comment>
    <comment ref="B22" authorId="0">
      <text>
        <r>
          <rPr>
            <b/>
            <sz val="8"/>
            <color indexed="81"/>
            <rFont val="Tahoma"/>
            <family val="2"/>
          </rPr>
          <t>NOTE:</t>
        </r>
        <r>
          <rPr>
            <sz val="8"/>
            <color indexed="81"/>
            <rFont val="Tahoma"/>
            <family val="2"/>
          </rPr>
          <t xml:space="preserve">
Cell colors will change as information is typed in.</t>
        </r>
      </text>
    </comment>
    <comment ref="D22" authorId="0">
      <text>
        <r>
          <rPr>
            <b/>
            <sz val="8"/>
            <color indexed="81"/>
            <rFont val="Tahoma"/>
            <family val="2"/>
          </rPr>
          <t xml:space="preserve">NOTE
</t>
        </r>
        <r>
          <rPr>
            <sz val="10"/>
            <color indexed="81"/>
            <rFont val="Tahoma"/>
            <family val="2"/>
          </rPr>
          <t>You will not be able to cut and paste data from another source to here.</t>
        </r>
      </text>
    </comment>
  </commentList>
</comments>
</file>

<file path=xl/sharedStrings.xml><?xml version="1.0" encoding="utf-8"?>
<sst xmlns="http://schemas.openxmlformats.org/spreadsheetml/2006/main" count="227" uniqueCount="123">
  <si>
    <t>No. of Bedrooms</t>
  </si>
  <si>
    <t>Date Tenant</t>
  </si>
  <si>
    <t>Moved In</t>
  </si>
  <si>
    <t xml:space="preserve">Level </t>
  </si>
  <si>
    <t>(See Above)</t>
  </si>
  <si>
    <t>Date of Last Income Certification</t>
  </si>
  <si>
    <t>%</t>
  </si>
  <si>
    <t>BOND</t>
  </si>
  <si>
    <t>EQ-NPP</t>
  </si>
  <si>
    <t>LU</t>
  </si>
  <si>
    <t xml:space="preserve">NPP </t>
  </si>
  <si>
    <t>Section 8</t>
  </si>
  <si>
    <t>HOPWA</t>
  </si>
  <si>
    <t>Unit Restriction</t>
  </si>
  <si>
    <t>Household size</t>
  </si>
  <si>
    <t>HEAD-OF-HOUSEHOLD (Name)</t>
  </si>
  <si>
    <r>
      <t>REPORTING PERIOD:</t>
    </r>
    <r>
      <rPr>
        <sz val="9"/>
        <rFont val="Times New Roman"/>
        <family val="1"/>
      </rPr>
      <t xml:space="preserve"> </t>
    </r>
  </si>
  <si>
    <t xml:space="preserve">REPORTING YEAR: </t>
  </si>
  <si>
    <t xml:space="preserve">PROJECT NAME: </t>
  </si>
  <si>
    <t xml:space="preserve">PROJECT ADDRESS: </t>
  </si>
  <si>
    <t xml:space="preserve">CITY: </t>
  </si>
  <si>
    <t xml:space="preserve">ZIP CODE: </t>
  </si>
  <si>
    <t>Regulatory/Covenant Agreement No.:</t>
  </si>
  <si>
    <t>TOTAL NO. UNITS:</t>
  </si>
  <si>
    <t>Total No. Restrtd Units:</t>
  </si>
  <si>
    <t>Restricted Units Occpd:</t>
  </si>
  <si>
    <t>EQ-MP</t>
  </si>
  <si>
    <t>Restricted Units</t>
  </si>
  <si>
    <t>Average Median Inc. Level:</t>
  </si>
  <si>
    <t>Signature</t>
  </si>
  <si>
    <t>Total Vacant Units:</t>
  </si>
  <si>
    <t>LIHTC?</t>
  </si>
  <si>
    <t>Project Base Section 8?</t>
  </si>
  <si>
    <t>No:</t>
  </si>
  <si>
    <t xml:space="preserve"> Yes:</t>
  </si>
  <si>
    <t>High</t>
  </si>
  <si>
    <t>Low</t>
  </si>
  <si>
    <t>(Mo/Day/Yr)</t>
  </si>
  <si>
    <t>(If a HOME Unit is Vacant - type "Vacant")</t>
  </si>
  <si>
    <t>Bedrooms</t>
  </si>
  <si>
    <t>Program Count</t>
  </si>
  <si>
    <t>Date prepared</t>
  </si>
  <si>
    <t>MP</t>
  </si>
  <si>
    <t>Phone number</t>
  </si>
  <si>
    <t>How to fill in the "Occupancy Summary Report"</t>
  </si>
  <si>
    <t>No. restricted Units at level:</t>
  </si>
  <si>
    <t>Count of units occupied:</t>
  </si>
  <si>
    <t>x</t>
  </si>
  <si>
    <t xml:space="preserve">Annual Projected Gross </t>
  </si>
  <si>
    <t>Los Angeles</t>
  </si>
  <si>
    <t>This border area will not be printed.</t>
  </si>
  <si>
    <t>DATE RECEIVED by Monitoring Agency:</t>
  </si>
  <si>
    <t>Other %</t>
  </si>
  <si>
    <t>Avg Median Inc. Lvl</t>
  </si>
  <si>
    <t>Market and Other levels:  Rarely, if ever, used.</t>
  </si>
  <si>
    <t>Total High HOME units:</t>
  </si>
  <si>
    <t>Total HOME Low units:</t>
  </si>
  <si>
    <t>Prepared by (Type / Print)</t>
  </si>
  <si>
    <t>Apt. Unit  No.</t>
  </si>
  <si>
    <t>Shelter Plus Care</t>
  </si>
  <si>
    <t>(at 
Most Recent Certification)</t>
  </si>
  <si>
    <t xml:space="preserve">         Manager</t>
  </si>
  <si>
    <t>Total Unit Rent 
{A+B+C}</t>
  </si>
  <si>
    <t>Assisted Programs  
{C}</t>
  </si>
  <si>
    <t>Vacant</t>
  </si>
  <si>
    <t>Fall 2199</t>
  </si>
  <si>
    <t>99-45886</t>
  </si>
  <si>
    <t>Castillo De Ricardo</t>
  </si>
  <si>
    <t>Castle Road</t>
  </si>
  <si>
    <t>Scharmin</t>
  </si>
  <si>
    <t>Kellogg</t>
  </si>
  <si>
    <t>Sharipovoff</t>
  </si>
  <si>
    <t>Drew</t>
  </si>
  <si>
    <t>Sheen</t>
  </si>
  <si>
    <t>Bran</t>
  </si>
  <si>
    <t>Email</t>
  </si>
  <si>
    <t>Total Monthly Rent Paid by Tenant 
{A}</t>
  </si>
  <si>
    <t>Monthly Utility Allow-ance 
{B}</t>
  </si>
  <si>
    <t>Tenant choice Voucher</t>
  </si>
  <si>
    <t>Total HOME Vacant Units:</t>
  </si>
  <si>
    <r>
      <t>HOME PROGRAM ONLY</t>
    </r>
    <r>
      <rPr>
        <b/>
        <sz val="9"/>
        <rFont val="Arial"/>
        <family val="2"/>
      </rPr>
      <t xml:space="preserve"> (Identify the HOME units):</t>
    </r>
  </si>
  <si>
    <t>Total HOME Units:</t>
  </si>
  <si>
    <t>Total Monthly Rent Paid by Tenant
{A}</t>
  </si>
  <si>
    <r>
      <t>HOME PROGRAM ONLY</t>
    </r>
    <r>
      <rPr>
        <b/>
        <sz val="9"/>
        <rFont val="Arial"/>
        <family val="2"/>
      </rPr>
      <t xml:space="preserve"> (number of HOME units):</t>
    </r>
  </si>
  <si>
    <t xml:space="preserve">      Manager</t>
  </si>
  <si>
    <t>High HOME units:</t>
  </si>
  <si>
    <r>
      <t xml:space="preserve">All of the </t>
    </r>
    <r>
      <rPr>
        <sz val="11"/>
        <color indexed="20"/>
        <rFont val="Californian FB"/>
        <family val="1"/>
      </rPr>
      <t>purple</t>
    </r>
    <r>
      <rPr>
        <sz val="11"/>
        <rFont val="Californian FB"/>
        <family val="1"/>
      </rPr>
      <t xml:space="preserve"> cells are linked to formulas.  You will not be able to change the content of the cells.</t>
    </r>
  </si>
  <si>
    <r>
      <t>Total number of Units</t>
    </r>
    <r>
      <rPr>
        <sz val="11"/>
        <rFont val="Californian FB"/>
        <family val="1"/>
      </rPr>
      <t xml:space="preserve"> is a number you put in for the total inventory of the property.  The Restricted Number of Units in the upper row are numbers you input according to the Regulatory Agreement.  The section immediately under (in the purple cells) will populate as you enter data into the lower (Unit and Tenant information) part of the worksheet.</t>
    </r>
  </si>
  <si>
    <r>
      <t>Row #11</t>
    </r>
    <r>
      <rPr>
        <sz val="11"/>
        <rFont val="Californian FB"/>
        <family val="1"/>
      </rPr>
      <t>, place an "x" in the appropriate box. For both the LIHTC and the Section 8 questions.</t>
    </r>
  </si>
  <si>
    <r>
      <t>Row #18</t>
    </r>
    <r>
      <rPr>
        <sz val="11"/>
        <rFont val="Californian FB"/>
        <family val="1"/>
      </rPr>
      <t xml:space="preserve"> Begin with the first restricted unit of the property by typing in the unit number, the name of the household living in the unit. Continue inputting the requested information for restricted each unit, row by row. </t>
    </r>
  </si>
  <si>
    <r>
      <t>COPY</t>
    </r>
    <r>
      <rPr>
        <sz val="11"/>
        <rFont val="Californian FB"/>
        <family val="1"/>
      </rPr>
      <t xml:space="preserve"> this for next year: In the current year worksheet, take your mouse to the top of the window to "Edit."  Click on "Edit" and select "Move or Copy sheet." Now select the "Move to the end" option and check the box "Make a copy" then select the "OK" button.  Right click on the tab and rename the tab and change the color. Remember to save your document and you are ready for the next year's report.</t>
    </r>
  </si>
  <si>
    <t>Housing Choice Voucher (HCV)</t>
  </si>
  <si>
    <r>
      <t xml:space="preserve">Total Monthly
Unit Rent 
{A+B+C}
</t>
    </r>
    <r>
      <rPr>
        <sz val="10"/>
        <rFont val="Times New Roman"/>
        <family val="1"/>
      </rPr>
      <t>(do not include utility for HCV)</t>
    </r>
  </si>
  <si>
    <t>VL</t>
  </si>
  <si>
    <t>L</t>
  </si>
  <si>
    <t>V V L</t>
  </si>
  <si>
    <t>Mod</t>
  </si>
  <si>
    <t>Program Type:</t>
  </si>
  <si>
    <t>(If a Unit is Vacant - type "Vacant")</t>
  </si>
  <si>
    <t>EQ</t>
  </si>
  <si>
    <t>Bond</t>
  </si>
  <si>
    <t>REPORTING YEAR:</t>
  </si>
  <si>
    <t xml:space="preserve">       Owner   </t>
  </si>
  <si>
    <t>Mobility Unit*</t>
  </si>
  <si>
    <t>Sensory Unit**</t>
  </si>
  <si>
    <t>CRA</t>
  </si>
  <si>
    <t>"Save" the report, print only the pages you need. Sign the document and forward/scan as a PDF doc. If you need more pages please contact, HCIDLA for assistance.  It does not have to be printed on a color printer.</t>
  </si>
  <si>
    <r>
      <t xml:space="preserve">         </t>
    </r>
    <r>
      <rPr>
        <sz val="10"/>
        <rFont val="Arial"/>
        <family val="2"/>
      </rPr>
      <t>Owner</t>
    </r>
    <r>
      <rPr>
        <b/>
        <sz val="10"/>
        <rFont val="Arial"/>
        <family val="2"/>
      </rPr>
      <t xml:space="preserve">   </t>
    </r>
  </si>
  <si>
    <r>
      <t xml:space="preserve">This document should be completed the same time each year and forwarded with all required supporting documents (CCPC, TIRCs, etc.) to Urban Futures Bond Administration:  
Attention: </t>
    </r>
    <r>
      <rPr>
        <b/>
        <sz val="11"/>
        <rFont val="Californian FB"/>
        <family val="1"/>
      </rPr>
      <t>sarat@urbanfuturesinc.com</t>
    </r>
  </si>
  <si>
    <r>
      <t>Row #9</t>
    </r>
    <r>
      <rPr>
        <sz val="11"/>
        <rFont val="Californian FB"/>
        <family val="1"/>
      </rPr>
      <t xml:space="preserve"> "HOME PROGRAM ONLY" is a protected row.  The counting of the HOME units is a formula and will begin to count as the "High" or "Low" designation is selected.  </t>
    </r>
    <r>
      <rPr>
        <b/>
        <sz val="11"/>
        <color indexed="10"/>
        <rFont val="Californian FB"/>
        <family val="1"/>
      </rPr>
      <t>Vacant</t>
    </r>
    <r>
      <rPr>
        <sz val="11"/>
        <rFont val="Californian FB"/>
        <family val="1"/>
      </rPr>
      <t xml:space="preserve"> HOME units will be subtracted from the "Restricted Units Occpd" count.</t>
    </r>
  </si>
  <si>
    <r>
      <t>HEADER Section:</t>
    </r>
    <r>
      <rPr>
        <sz val="11"/>
        <rFont val="Californian FB"/>
        <family val="1"/>
      </rPr>
      <t xml:space="preserve"> Enter the required information in the yellow cells.  The worksheet is protected and information can only be entered in the yellow cells.  The color will change to white after information is entered into the cells and you Tab or "click" to the next cell.</t>
    </r>
  </si>
  <si>
    <r>
      <t xml:space="preserve">Select the </t>
    </r>
    <r>
      <rPr>
        <b/>
        <sz val="11"/>
        <rFont val="Californian FB"/>
        <family val="1"/>
      </rPr>
      <t>OCC Sum Template</t>
    </r>
    <r>
      <rPr>
        <sz val="11"/>
        <rFont val="Californian FB"/>
        <family val="1"/>
      </rPr>
      <t xml:space="preserve"> worksheet. The document is set up for 8.5" x 14" landscape format in EXCEL 2003.   Make a copy of this worksheet for the current reporting period by selecting Edit then "Move or Copy sheet" then check "make a copy" - OK).  Rename the worksheet: put the cursor on the tab at the bottom and right click the mouse, select "Rename" and type in the current year and press the Enter key.  After you enter all the tenant information for the current year, you can make copies of the worksheet for future years and update tenant information as needed without retyping it all over again each year.  If you do not understand how to enter the information on the computer, you can also print out the pages you need and </t>
    </r>
    <r>
      <rPr>
        <b/>
        <i/>
        <sz val="11"/>
        <rFont val="Californian FB"/>
        <family val="1"/>
      </rPr>
      <t>legibly</t>
    </r>
    <r>
      <rPr>
        <sz val="11"/>
        <rFont val="Californian FB"/>
        <family val="1"/>
      </rPr>
      <t xml:space="preserve"> write the information on to a paper document </t>
    </r>
    <r>
      <rPr>
        <u/>
        <sz val="11"/>
        <rFont val="Californian FB"/>
        <family val="1"/>
      </rPr>
      <t>and manually count the totals</t>
    </r>
    <r>
      <rPr>
        <sz val="11"/>
        <rFont val="Californian FB"/>
        <family val="1"/>
      </rPr>
      <t>. (HINT: review and update your current sheet each month during the reporting year so when it is due, you've done most of the work!)</t>
    </r>
  </si>
  <si>
    <t>Project Based Section 8</t>
  </si>
  <si>
    <t>Other</t>
  </si>
  <si>
    <t>*Unit accessible for mobility impairments</t>
  </si>
  <si>
    <t>**Unit accessible for sensory (hearing/visual impairments</t>
  </si>
  <si>
    <t>***Unit is occupied by tenant who needs the unit's accessible features</t>
  </si>
  <si>
    <r>
      <t>Identify all Units by Types and Funding Applicable to Each Unit</t>
    </r>
    <r>
      <rPr>
        <b/>
        <i/>
        <sz val="12"/>
        <rFont val="Times New Roman"/>
        <family val="1"/>
      </rPr>
      <t xml:space="preserve"> (</t>
    </r>
    <r>
      <rPr>
        <b/>
        <i/>
        <sz val="12"/>
        <color indexed="10"/>
        <rFont val="Times New Roman"/>
        <family val="1"/>
      </rPr>
      <t>Insert an "x"</t>
    </r>
    <r>
      <rPr>
        <b/>
        <i/>
        <sz val="12"/>
        <rFont val="Times New Roman"/>
        <family val="1"/>
      </rPr>
      <t>)</t>
    </r>
  </si>
  <si>
    <t>Unit Restriction Level</t>
  </si>
  <si>
    <t>HOME Program  only:   High or Low</t>
  </si>
  <si>
    <t>Disability***</t>
  </si>
  <si>
    <t>On the right side of the form (you may have to scroll to the right a bit) under the "Types and Funding" (BOND, EQ, NPP, MP, LU, Mobility, Sensory, Disability, etc.) place an "x" under each program the unit is designated.  NOTE: a unit may fall under more than one category and will be counted one time as a restricted unit).  The counting of the data is linked to formula process and will begin when each row is completed.  Place an "x" under "Mobility Unit" if the unit is accessible for mobility impairments; an "x" under "Sensory Unit" if the unit is accessible for hearing/visual impairments; and an "x" under "Disability" if the unit is occupied by a tenant who needs the unit's accessible features.</t>
  </si>
  <si>
    <t>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</si>
</sst>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2" formatCode="_(&quot;$&quot;* #,##0_);_(&quot;$&quot;* \(#,##0\);_(&quot;$&quot;* &quot;-&quot;_);_(@_)"/>
    <numFmt numFmtId="164" formatCode="&quot;$&quot;#,##0.00"/>
    <numFmt numFmtId="165" formatCode="&quot;$&quot;#,##0"/>
  </numFmts>
  <fonts count="52" x14ac:knownFonts="1">
    <font>
      <sz val="10"/>
      <name val="Arial"/>
    </font>
    <font>
      <sz val="10"/>
      <name val="Times New Roman"/>
      <family val="1"/>
    </font>
    <font>
      <b/>
      <sz val="9"/>
      <name val="Times New Roman"/>
      <family val="1"/>
    </font>
    <font>
      <b/>
      <sz val="10"/>
      <name val="Times New Roman"/>
      <family val="1"/>
    </font>
    <font>
      <b/>
      <i/>
      <sz val="8"/>
      <name val="Times New Roman"/>
      <family val="1"/>
    </font>
    <font>
      <i/>
      <sz val="10"/>
      <name val="Times New Roman"/>
      <family val="1"/>
    </font>
    <font>
      <b/>
      <sz val="7"/>
      <name val="Times New Roman"/>
      <family val="1"/>
    </font>
    <font>
      <b/>
      <sz val="8"/>
      <name val="Times New Roman"/>
      <family val="1"/>
    </font>
    <font>
      <sz val="8"/>
      <color indexed="81"/>
      <name val="Tahoma"/>
      <family val="2"/>
    </font>
    <font>
      <b/>
      <sz val="8"/>
      <color indexed="81"/>
      <name val="Tahoma"/>
      <family val="2"/>
    </font>
    <font>
      <sz val="9"/>
      <name val="Arial"/>
      <family val="2"/>
    </font>
    <font>
      <sz val="10"/>
      <color indexed="9"/>
      <name val="Arial"/>
      <family val="2"/>
    </font>
    <font>
      <sz val="9"/>
      <name val="Times New Roman"/>
      <family val="1"/>
    </font>
    <font>
      <b/>
      <sz val="9"/>
      <name val="Arial"/>
      <family val="2"/>
    </font>
    <font>
      <b/>
      <sz val="10"/>
      <name val="Arial"/>
      <family val="2"/>
    </font>
    <font>
      <b/>
      <sz val="8"/>
      <name val="Arial"/>
      <family val="2"/>
    </font>
    <font>
      <b/>
      <sz val="10"/>
      <name val="Arial"/>
      <family val="2"/>
    </font>
    <font>
      <sz val="8"/>
      <name val="Arial"/>
      <family val="2"/>
    </font>
    <font>
      <sz val="11"/>
      <name val="Arial"/>
      <family val="2"/>
    </font>
    <font>
      <sz val="10"/>
      <color indexed="22"/>
      <name val="Arial"/>
      <family val="2"/>
    </font>
    <font>
      <vertAlign val="superscript"/>
      <sz val="10"/>
      <name val="Arial"/>
      <family val="2"/>
    </font>
    <font>
      <sz val="9"/>
      <name val="Arial"/>
      <family val="2"/>
    </font>
    <font>
      <sz val="8"/>
      <name val="Arial"/>
      <family val="2"/>
    </font>
    <font>
      <sz val="11"/>
      <name val="Times New Roman"/>
      <family val="1"/>
    </font>
    <font>
      <sz val="10"/>
      <color indexed="81"/>
      <name val="Tahoma"/>
      <family val="2"/>
    </font>
    <font>
      <sz val="11"/>
      <color indexed="81"/>
      <name val="Tahoma"/>
      <family val="2"/>
    </font>
    <font>
      <vertAlign val="superscript"/>
      <sz val="11"/>
      <name val="Times New Roman"/>
      <family val="1"/>
    </font>
    <font>
      <vertAlign val="superscript"/>
      <sz val="11"/>
      <name val="Arial"/>
      <family val="2"/>
    </font>
    <font>
      <i/>
      <sz val="11"/>
      <name val="Times New Roman"/>
      <family val="1"/>
    </font>
    <font>
      <b/>
      <sz val="9"/>
      <color indexed="10"/>
      <name val="Arial"/>
      <family val="2"/>
    </font>
    <font>
      <u/>
      <sz val="10"/>
      <color indexed="81"/>
      <name val="Tahoma"/>
      <family val="2"/>
    </font>
    <font>
      <sz val="10"/>
      <color indexed="10"/>
      <name val="Tahoma"/>
      <family val="2"/>
    </font>
    <font>
      <sz val="11"/>
      <color indexed="12"/>
      <name val="Bookman Old Style"/>
      <family val="1"/>
    </font>
    <font>
      <b/>
      <sz val="11"/>
      <color indexed="12"/>
      <name val="Bookman Old Style"/>
      <family val="1"/>
    </font>
    <font>
      <sz val="10"/>
      <name val="Arial"/>
      <family val="2"/>
    </font>
    <font>
      <sz val="11"/>
      <name val="Californian FB"/>
      <family val="1"/>
    </font>
    <font>
      <b/>
      <sz val="11"/>
      <name val="Californian FB"/>
      <family val="1"/>
    </font>
    <font>
      <b/>
      <i/>
      <sz val="11"/>
      <name val="Californian FB"/>
      <family val="1"/>
    </font>
    <font>
      <u/>
      <sz val="11"/>
      <name val="Californian FB"/>
      <family val="1"/>
    </font>
    <font>
      <sz val="11"/>
      <color indexed="20"/>
      <name val="Californian FB"/>
      <family val="1"/>
    </font>
    <font>
      <b/>
      <sz val="11"/>
      <color indexed="10"/>
      <name val="Californian FB"/>
      <family val="1"/>
    </font>
    <font>
      <b/>
      <sz val="11"/>
      <name val="Bookman Old Style"/>
      <family val="1"/>
    </font>
    <font>
      <sz val="12"/>
      <color indexed="12"/>
      <name val="Arial"/>
      <family val="2"/>
    </font>
    <font>
      <b/>
      <sz val="12"/>
      <name val="Times New Roman"/>
      <family val="1"/>
    </font>
    <font>
      <b/>
      <sz val="11"/>
      <name val="Times New Roman"/>
      <family val="1"/>
    </font>
    <font>
      <b/>
      <i/>
      <sz val="11"/>
      <name val="Times New Roman"/>
      <family val="1"/>
    </font>
    <font>
      <sz val="11"/>
      <name val="Arial"/>
      <family val="2"/>
    </font>
    <font>
      <b/>
      <i/>
      <sz val="12"/>
      <name val="Times New Roman"/>
      <family val="1"/>
    </font>
    <font>
      <b/>
      <i/>
      <sz val="12"/>
      <color indexed="10"/>
      <name val="Times New Roman"/>
      <family val="1"/>
    </font>
    <font>
      <sz val="12"/>
      <name val="Arial"/>
      <family val="2"/>
    </font>
    <font>
      <b/>
      <sz val="9.5"/>
      <name val="Times New Roman"/>
      <family val="1"/>
    </font>
    <font>
      <sz val="10"/>
      <color indexed="2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s>
  <borders count="161">
    <border>
      <left/>
      <right/>
      <top/>
      <bottom/>
      <diagonal/>
    </border>
    <border>
      <left style="hair">
        <color indexed="64"/>
      </left>
      <right style="hair">
        <color indexed="64"/>
      </right>
      <top style="thin">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style="double">
        <color indexed="64"/>
      </left>
      <right style="medium">
        <color indexed="64"/>
      </right>
      <top style="medium">
        <color indexed="9"/>
      </top>
      <bottom style="medium">
        <color indexed="9"/>
      </bottom>
      <diagonal/>
    </border>
    <border>
      <left style="double">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10"/>
      </top>
      <bottom style="thin">
        <color indexed="10"/>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medium">
        <color indexed="64"/>
      </top>
      <bottom style="hair">
        <color indexed="64"/>
      </bottom>
      <diagonal/>
    </border>
    <border>
      <left style="thin">
        <color indexed="64"/>
      </left>
      <right/>
      <top style="medium">
        <color indexed="10"/>
      </top>
      <bottom/>
      <diagonal/>
    </border>
    <border>
      <left/>
      <right style="thin">
        <color indexed="64"/>
      </right>
      <top style="medium">
        <color indexed="10"/>
      </top>
      <bottom/>
      <diagonal/>
    </border>
    <border>
      <left style="thin">
        <color indexed="64"/>
      </left>
      <right/>
      <top/>
      <bottom style="thin">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style="thin">
        <color indexed="10"/>
      </top>
      <bottom style="thin">
        <color indexed="10"/>
      </bottom>
      <diagonal/>
    </border>
    <border>
      <left style="hair">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10"/>
      </left>
      <right/>
      <top style="thin">
        <color indexed="10"/>
      </top>
      <bottom style="thin">
        <color indexed="1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hair">
        <color indexed="64"/>
      </bottom>
      <diagonal/>
    </border>
    <border>
      <left style="thin">
        <color indexed="10"/>
      </left>
      <right/>
      <top style="thin">
        <color indexed="10"/>
      </top>
      <bottom/>
      <diagonal/>
    </border>
    <border>
      <left/>
      <right style="thin">
        <color indexed="10"/>
      </right>
      <top style="thin">
        <color indexed="10"/>
      </top>
      <bottom/>
      <diagonal/>
    </border>
    <border>
      <left/>
      <right style="hair">
        <color indexed="64"/>
      </right>
      <top/>
      <bottom/>
      <diagonal/>
    </border>
    <border>
      <left style="hair">
        <color indexed="64"/>
      </left>
      <right/>
      <top/>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hair">
        <color indexed="64"/>
      </top>
      <bottom style="medium">
        <color indexed="64"/>
      </bottom>
      <diagonal/>
    </border>
    <border>
      <left style="thick">
        <color indexed="12"/>
      </left>
      <right/>
      <top style="thin">
        <color indexed="64"/>
      </top>
      <bottom style="thick">
        <color indexed="12"/>
      </bottom>
      <diagonal/>
    </border>
    <border>
      <left/>
      <right/>
      <top style="thin">
        <color indexed="64"/>
      </top>
      <bottom style="thick">
        <color indexed="12"/>
      </bottom>
      <diagonal/>
    </border>
    <border>
      <left/>
      <right style="thick">
        <color indexed="12"/>
      </right>
      <top style="thin">
        <color indexed="64"/>
      </top>
      <bottom style="thick">
        <color indexed="12"/>
      </bottom>
      <diagonal/>
    </border>
    <border>
      <left/>
      <right style="double">
        <color indexed="64"/>
      </right>
      <top/>
      <bottom style="medium">
        <color indexed="64"/>
      </bottom>
      <diagonal/>
    </border>
    <border>
      <left/>
      <right style="thin">
        <color indexed="10"/>
      </right>
      <top style="thin">
        <color indexed="10"/>
      </top>
      <bottom style="thin">
        <color indexed="10"/>
      </bottom>
      <diagonal/>
    </border>
    <border>
      <left style="thin">
        <color indexed="64"/>
      </left>
      <right style="medium">
        <color indexed="64"/>
      </right>
      <top style="thin">
        <color indexed="64"/>
      </top>
      <bottom/>
      <diagonal/>
    </border>
    <border>
      <left style="double">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thick">
        <color indexed="12"/>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ck">
        <color indexed="12"/>
      </left>
      <right/>
      <top style="thick">
        <color indexed="12"/>
      </top>
      <bottom style="thin">
        <color indexed="64"/>
      </bottom>
      <diagonal/>
    </border>
    <border>
      <left/>
      <right/>
      <top style="thick">
        <color indexed="12"/>
      </top>
      <bottom style="thin">
        <color indexed="64"/>
      </bottom>
      <diagonal/>
    </border>
    <border>
      <left/>
      <right style="thick">
        <color indexed="12"/>
      </right>
      <top style="thick">
        <color indexed="12"/>
      </top>
      <bottom style="thin">
        <color indexed="64"/>
      </bottom>
      <diagonal/>
    </border>
    <border>
      <left style="thick">
        <color indexed="12"/>
      </left>
      <right/>
      <top style="thin">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10"/>
      </left>
      <right/>
      <top style="medium">
        <color indexed="10"/>
      </top>
      <bottom style="medium">
        <color indexed="10"/>
      </bottom>
      <diagonal/>
    </border>
    <border>
      <left/>
      <right style="thin">
        <color indexed="64"/>
      </right>
      <top style="medium">
        <color indexed="10"/>
      </top>
      <bottom style="medium">
        <color indexed="10"/>
      </bottom>
      <diagonal/>
    </border>
    <border>
      <left/>
      <right style="thin">
        <color indexed="10"/>
      </right>
      <top style="medium">
        <color indexed="10"/>
      </top>
      <bottom style="medium">
        <color indexed="10"/>
      </bottom>
      <diagonal/>
    </border>
    <border>
      <left/>
      <right/>
      <top style="hair">
        <color indexed="64"/>
      </top>
      <bottom style="double">
        <color indexed="64"/>
      </bottom>
      <diagonal/>
    </border>
    <border>
      <left/>
      <right style="medium">
        <color indexed="64"/>
      </right>
      <top style="thin">
        <color indexed="64"/>
      </top>
      <bottom/>
      <diagonal/>
    </border>
    <border>
      <left style="thin">
        <color indexed="64"/>
      </left>
      <right/>
      <top style="medium">
        <color indexed="10"/>
      </top>
      <bottom style="medium">
        <color indexed="10"/>
      </bottom>
      <diagonal/>
    </border>
    <border>
      <left/>
      <right/>
      <top style="medium">
        <color indexed="10"/>
      </top>
      <bottom/>
      <diagonal/>
    </border>
  </borders>
  <cellStyleXfs count="1">
    <xf numFmtId="0" fontId="0" fillId="0" borderId="0"/>
  </cellStyleXfs>
  <cellXfs count="568">
    <xf numFmtId="0" fontId="0" fillId="0" borderId="0" xfId="0"/>
    <xf numFmtId="9" fontId="7" fillId="2" borderId="1" xfId="0" applyNumberFormat="1" applyFont="1" applyFill="1" applyBorder="1" applyAlignment="1">
      <alignment horizontal="center" wrapText="1"/>
    </xf>
    <xf numFmtId="0" fontId="0" fillId="0" borderId="2" xfId="0" applyBorder="1"/>
    <xf numFmtId="0" fontId="1" fillId="2" borderId="2" xfId="0" applyFont="1" applyFill="1" applyBorder="1" applyAlignment="1">
      <alignment wrapText="1"/>
    </xf>
    <xf numFmtId="0" fontId="0" fillId="0" borderId="3" xfId="0" applyBorder="1"/>
    <xf numFmtId="0" fontId="0" fillId="0" borderId="4" xfId="0" applyBorder="1"/>
    <xf numFmtId="0" fontId="0" fillId="0" borderId="5" xfId="0" applyBorder="1"/>
    <xf numFmtId="0" fontId="0" fillId="0" borderId="6" xfId="0" applyBorder="1"/>
    <xf numFmtId="0" fontId="11" fillId="2" borderId="7" xfId="0" applyFont="1" applyFill="1" applyBorder="1"/>
    <xf numFmtId="0" fontId="0" fillId="0" borderId="8" xfId="0" applyBorder="1"/>
    <xf numFmtId="0" fontId="0" fillId="0" borderId="9" xfId="0" applyBorder="1"/>
    <xf numFmtId="0" fontId="0" fillId="0" borderId="10" xfId="0" applyBorder="1"/>
    <xf numFmtId="9" fontId="0" fillId="0" borderId="0" xfId="0" applyNumberFormat="1"/>
    <xf numFmtId="9" fontId="7" fillId="2" borderId="0" xfId="0" applyNumberFormat="1" applyFont="1" applyFill="1" applyBorder="1" applyAlignment="1">
      <alignment horizontal="center" wrapText="1"/>
    </xf>
    <xf numFmtId="0" fontId="0" fillId="3" borderId="11" xfId="0" applyFill="1" applyBorder="1" applyAlignment="1">
      <alignment wrapText="1"/>
    </xf>
    <xf numFmtId="0" fontId="3" fillId="3" borderId="12" xfId="0" applyFont="1" applyFill="1" applyBorder="1" applyAlignment="1">
      <alignment horizontal="center" textRotation="90" wrapText="1"/>
    </xf>
    <xf numFmtId="0" fontId="0" fillId="3" borderId="13" xfId="0" applyFill="1" applyBorder="1" applyAlignment="1">
      <alignment horizontal="center" wrapText="1"/>
    </xf>
    <xf numFmtId="0" fontId="0" fillId="3" borderId="14" xfId="0" applyFill="1" applyBorder="1" applyAlignment="1">
      <alignment wrapText="1"/>
    </xf>
    <xf numFmtId="0" fontId="3" fillId="3" borderId="15" xfId="0" applyFont="1" applyFill="1" applyBorder="1" applyAlignment="1">
      <alignment horizontal="center" textRotation="90" wrapText="1"/>
    </xf>
    <xf numFmtId="0" fontId="0" fillId="0" borderId="0" xfId="0" applyAlignment="1">
      <alignment vertical="top" wrapText="1"/>
    </xf>
    <xf numFmtId="0" fontId="1" fillId="4" borderId="1" xfId="0" applyFont="1" applyFill="1" applyBorder="1" applyAlignment="1">
      <alignment horizontal="center"/>
    </xf>
    <xf numFmtId="0" fontId="19" fillId="5" borderId="0" xfId="0" applyFont="1" applyFill="1"/>
    <xf numFmtId="0" fontId="14" fillId="0" borderId="0" xfId="0" applyFont="1" applyBorder="1" applyAlignment="1">
      <alignment wrapText="1"/>
    </xf>
    <xf numFmtId="0" fontId="14" fillId="0" borderId="0" xfId="0" applyFont="1" applyBorder="1" applyAlignment="1"/>
    <xf numFmtId="0" fontId="0" fillId="0" borderId="0" xfId="0" applyAlignment="1"/>
    <xf numFmtId="0" fontId="0" fillId="3" borderId="16" xfId="0" applyFill="1" applyBorder="1" applyAlignment="1">
      <alignment horizontal="center" wrapText="1"/>
    </xf>
    <xf numFmtId="0" fontId="0" fillId="3" borderId="17" xfId="0" applyFill="1" applyBorder="1" applyAlignment="1">
      <alignment horizontal="center" wrapText="1"/>
    </xf>
    <xf numFmtId="0" fontId="0" fillId="0" borderId="0" xfId="0" applyBorder="1"/>
    <xf numFmtId="0" fontId="20" fillId="0" borderId="0" xfId="0" applyFont="1" applyAlignment="1">
      <alignment vertical="top"/>
    </xf>
    <xf numFmtId="0" fontId="0" fillId="0" borderId="0" xfId="0" applyBorder="1" applyAlignment="1"/>
    <xf numFmtId="0" fontId="11" fillId="2" borderId="0" xfId="0" applyFont="1" applyFill="1" applyBorder="1"/>
    <xf numFmtId="0" fontId="13" fillId="0" borderId="0" xfId="0" applyFont="1" applyBorder="1" applyAlignment="1"/>
    <xf numFmtId="0" fontId="21" fillId="0" borderId="0" xfId="0" applyFont="1" applyBorder="1" applyAlignment="1">
      <alignment horizontal="right"/>
    </xf>
    <xf numFmtId="0" fontId="0" fillId="0" borderId="0" xfId="0" applyBorder="1" applyAlignment="1">
      <alignment horizontal="right"/>
    </xf>
    <xf numFmtId="0" fontId="22" fillId="0" borderId="0" xfId="0" applyFont="1" applyBorder="1" applyAlignment="1">
      <alignment horizontal="right"/>
    </xf>
    <xf numFmtId="0" fontId="14" fillId="0" borderId="0" xfId="0" applyFont="1" applyBorder="1" applyAlignment="1">
      <alignment horizontal="right"/>
    </xf>
    <xf numFmtId="0" fontId="13" fillId="0" borderId="0" xfId="0" applyFont="1" applyBorder="1" applyAlignment="1">
      <alignment horizontal="right"/>
    </xf>
    <xf numFmtId="0" fontId="0" fillId="3" borderId="18" xfId="0" applyFill="1" applyBorder="1" applyAlignment="1">
      <alignment horizontal="center" wrapText="1"/>
    </xf>
    <xf numFmtId="0" fontId="0" fillId="5" borderId="0" xfId="0" applyFill="1"/>
    <xf numFmtId="0" fontId="19" fillId="5" borderId="0" xfId="0" applyFont="1" applyFill="1" applyAlignment="1">
      <alignment horizontal="center"/>
    </xf>
    <xf numFmtId="0" fontId="19" fillId="5" borderId="19" xfId="0" applyFont="1" applyFill="1" applyBorder="1"/>
    <xf numFmtId="0" fontId="19" fillId="5" borderId="20" xfId="0" applyFont="1" applyFill="1" applyBorder="1"/>
    <xf numFmtId="0" fontId="19" fillId="5" borderId="21" xfId="0" applyFont="1" applyFill="1" applyBorder="1"/>
    <xf numFmtId="0" fontId="19" fillId="5" borderId="22" xfId="0" applyFont="1" applyFill="1" applyBorder="1"/>
    <xf numFmtId="0" fontId="19" fillId="5" borderId="0" xfId="0" applyFont="1" applyFill="1" applyAlignment="1">
      <alignment horizontal="right"/>
    </xf>
    <xf numFmtId="0" fontId="0" fillId="6" borderId="0" xfId="0" applyFill="1"/>
    <xf numFmtId="0" fontId="18" fillId="6" borderId="0" xfId="0" applyFont="1" applyFill="1" applyAlignment="1">
      <alignment vertical="top" wrapText="1"/>
    </xf>
    <xf numFmtId="0" fontId="0" fillId="6" borderId="0" xfId="0" applyFill="1" applyAlignment="1">
      <alignment vertical="top" wrapText="1"/>
    </xf>
    <xf numFmtId="1" fontId="26" fillId="0" borderId="0" xfId="0" applyNumberFormat="1" applyFont="1" applyBorder="1" applyAlignment="1">
      <alignment horizontal="left" vertical="top"/>
    </xf>
    <xf numFmtId="0" fontId="27" fillId="0" borderId="0" xfId="0" applyFont="1" applyBorder="1" applyAlignment="1">
      <alignment horizontal="left" vertical="top"/>
    </xf>
    <xf numFmtId="0" fontId="0" fillId="0" borderId="0" xfId="0" applyFill="1" applyBorder="1" applyAlignment="1">
      <alignment horizontal="center"/>
    </xf>
    <xf numFmtId="0" fontId="15" fillId="0" borderId="0" xfId="0" applyFont="1" applyFill="1" applyBorder="1" applyAlignment="1">
      <alignment horizontal="right"/>
    </xf>
    <xf numFmtId="0" fontId="0" fillId="0" borderId="0" xfId="0" applyAlignment="1">
      <alignment horizontal="right"/>
    </xf>
    <xf numFmtId="0" fontId="0" fillId="0" borderId="23" xfId="0" applyBorder="1" applyAlignment="1"/>
    <xf numFmtId="0" fontId="1" fillId="2" borderId="24" xfId="0" applyFont="1" applyFill="1" applyBorder="1" applyAlignment="1" applyProtection="1">
      <alignment horizontal="center" wrapText="1"/>
      <protection locked="0"/>
    </xf>
    <xf numFmtId="1" fontId="1" fillId="0" borderId="24"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wrapText="1"/>
      <protection locked="0"/>
    </xf>
    <xf numFmtId="0" fontId="1" fillId="2" borderId="26" xfId="0" applyFont="1" applyFill="1" applyBorder="1" applyAlignment="1" applyProtection="1">
      <alignment horizontal="center" wrapText="1"/>
      <protection locked="0"/>
    </xf>
    <xf numFmtId="1" fontId="1" fillId="0" borderId="26" xfId="0" applyNumberFormat="1" applyFont="1" applyBorder="1" applyAlignment="1" applyProtection="1">
      <alignment horizontal="center"/>
      <protection locked="0"/>
    </xf>
    <xf numFmtId="0" fontId="1" fillId="2" borderId="27" xfId="0" applyFont="1" applyFill="1" applyBorder="1" applyAlignment="1" applyProtection="1">
      <alignment horizontal="center" wrapText="1"/>
      <protection locked="0"/>
    </xf>
    <xf numFmtId="0" fontId="1" fillId="0" borderId="26"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 fillId="2" borderId="28" xfId="0" applyFont="1" applyFill="1" applyBorder="1" applyAlignment="1" applyProtection="1">
      <alignment horizontal="center" wrapText="1"/>
      <protection locked="0"/>
    </xf>
    <xf numFmtId="1" fontId="1" fillId="0" borderId="28" xfId="0" applyNumberFormat="1"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7" borderId="1" xfId="0" applyFont="1" applyFill="1" applyBorder="1" applyAlignment="1" applyProtection="1">
      <alignment horizontal="center"/>
      <protection locked="0"/>
    </xf>
    <xf numFmtId="0" fontId="14" fillId="7" borderId="30" xfId="0" applyFont="1" applyFill="1" applyBorder="1" applyAlignment="1" applyProtection="1">
      <alignment horizontal="center"/>
      <protection locked="0"/>
    </xf>
    <xf numFmtId="0" fontId="0" fillId="0" borderId="31" xfId="0" applyBorder="1"/>
    <xf numFmtId="0" fontId="0" fillId="6" borderId="0" xfId="0" applyFill="1" applyAlignment="1">
      <alignment vertical="center" wrapText="1"/>
    </xf>
    <xf numFmtId="0" fontId="18" fillId="0" borderId="32" xfId="0" applyFont="1" applyBorder="1" applyProtection="1">
      <protection locked="0"/>
    </xf>
    <xf numFmtId="0" fontId="18" fillId="0" borderId="33" xfId="0" applyFont="1" applyBorder="1" applyProtection="1">
      <protection locked="0"/>
    </xf>
    <xf numFmtId="0" fontId="18" fillId="0" borderId="23" xfId="0" applyFont="1" applyFill="1" applyBorder="1" applyProtection="1">
      <protection locked="0"/>
    </xf>
    <xf numFmtId="0" fontId="18" fillId="0" borderId="34" xfId="0" applyFont="1" applyBorder="1" applyProtection="1">
      <protection locked="0"/>
    </xf>
    <xf numFmtId="0" fontId="18" fillId="0" borderId="26" xfId="0" applyFont="1" applyBorder="1" applyProtection="1">
      <protection locked="0"/>
    </xf>
    <xf numFmtId="0" fontId="18" fillId="0" borderId="35" xfId="0" applyFont="1" applyFill="1" applyBorder="1" applyProtection="1">
      <protection locked="0"/>
    </xf>
    <xf numFmtId="9" fontId="18" fillId="0" borderId="36" xfId="0" applyNumberFormat="1" applyFont="1" applyFill="1" applyBorder="1" applyProtection="1">
      <protection locked="0"/>
    </xf>
    <xf numFmtId="0" fontId="18" fillId="0" borderId="37" xfId="0" applyFont="1" applyFill="1" applyBorder="1" applyProtection="1">
      <protection locked="0"/>
    </xf>
    <xf numFmtId="0" fontId="18" fillId="0" borderId="38" xfId="0" applyFont="1" applyBorder="1" applyProtection="1">
      <protection locked="0"/>
    </xf>
    <xf numFmtId="0" fontId="18" fillId="0" borderId="28" xfId="0" applyFont="1" applyBorder="1" applyProtection="1">
      <protection locked="0"/>
    </xf>
    <xf numFmtId="0" fontId="18" fillId="0" borderId="39" xfId="0" applyFont="1" applyFill="1" applyBorder="1" applyProtection="1">
      <protection locked="0"/>
    </xf>
    <xf numFmtId="0" fontId="0" fillId="0" borderId="40" xfId="0" applyBorder="1" applyAlignment="1">
      <alignment vertical="center" wrapText="1"/>
    </xf>
    <xf numFmtId="0" fontId="0" fillId="0" borderId="40" xfId="0" applyBorder="1" applyAlignment="1">
      <alignment vertical="center"/>
    </xf>
    <xf numFmtId="0" fontId="5" fillId="8" borderId="41" xfId="0" applyFont="1" applyFill="1" applyBorder="1" applyAlignment="1">
      <alignment horizontal="center" vertical="center"/>
    </xf>
    <xf numFmtId="0" fontId="18" fillId="0" borderId="0" xfId="0" applyFont="1" applyBorder="1" applyAlignment="1" applyProtection="1">
      <alignment horizontal="center"/>
    </xf>
    <xf numFmtId="9" fontId="19" fillId="5" borderId="0" xfId="0" applyNumberFormat="1" applyFont="1" applyFill="1"/>
    <xf numFmtId="9" fontId="18" fillId="0" borderId="42" xfId="0" applyNumberFormat="1" applyFont="1" applyFill="1" applyBorder="1" applyProtection="1">
      <protection locked="0"/>
    </xf>
    <xf numFmtId="0" fontId="5" fillId="8" borderId="43" xfId="0" applyFont="1" applyFill="1" applyBorder="1" applyAlignment="1">
      <alignment horizontal="center" vertical="center"/>
    </xf>
    <xf numFmtId="0" fontId="0" fillId="4" borderId="44" xfId="0" applyFill="1" applyBorder="1" applyAlignment="1">
      <alignment horizontal="center"/>
    </xf>
    <xf numFmtId="14" fontId="23" fillId="2" borderId="26" xfId="0" applyNumberFormat="1" applyFont="1" applyFill="1" applyBorder="1" applyAlignment="1" applyProtection="1">
      <alignment horizontal="left" wrapText="1" indent="2"/>
      <protection locked="0"/>
    </xf>
    <xf numFmtId="14" fontId="23" fillId="2" borderId="28" xfId="0" applyNumberFormat="1" applyFont="1" applyFill="1" applyBorder="1" applyAlignment="1" applyProtection="1">
      <alignment horizontal="left" wrapText="1" indent="2"/>
      <protection locked="0"/>
    </xf>
    <xf numFmtId="0" fontId="14" fillId="0" borderId="23" xfId="0" applyFont="1" applyBorder="1" applyAlignment="1"/>
    <xf numFmtId="0" fontId="0" fillId="0" borderId="0" xfId="0" applyBorder="1" applyAlignment="1">
      <alignment vertical="center"/>
    </xf>
    <xf numFmtId="0" fontId="0" fillId="4" borderId="45" xfId="0" applyFill="1" applyBorder="1" applyAlignment="1">
      <alignment horizontal="center"/>
    </xf>
    <xf numFmtId="0" fontId="0" fillId="4" borderId="46" xfId="0" applyFill="1" applyBorder="1" applyAlignment="1">
      <alignment horizontal="center"/>
    </xf>
    <xf numFmtId="0" fontId="32" fillId="7" borderId="47" xfId="0" applyFont="1" applyFill="1" applyBorder="1" applyAlignment="1" applyProtection="1">
      <alignment horizontal="center"/>
      <protection locked="0"/>
    </xf>
    <xf numFmtId="14" fontId="23" fillId="2" borderId="24" xfId="0" applyNumberFormat="1" applyFont="1" applyFill="1" applyBorder="1" applyAlignment="1" applyProtection="1">
      <alignment horizontal="center" wrapText="1"/>
      <protection locked="0"/>
    </xf>
    <xf numFmtId="9" fontId="7" fillId="2" borderId="48" xfId="0" applyNumberFormat="1" applyFont="1" applyFill="1" applyBorder="1" applyAlignment="1">
      <alignment horizontal="center" wrapText="1"/>
    </xf>
    <xf numFmtId="0" fontId="1" fillId="7" borderId="48" xfId="0" applyFont="1" applyFill="1" applyBorder="1" applyAlignment="1" applyProtection="1">
      <alignment horizontal="center"/>
      <protection locked="0"/>
    </xf>
    <xf numFmtId="0" fontId="1" fillId="4" borderId="48" xfId="0" applyFont="1" applyFill="1" applyBorder="1" applyAlignment="1">
      <alignment horizontal="center"/>
    </xf>
    <xf numFmtId="0" fontId="5" fillId="8" borderId="49" xfId="0" applyFont="1" applyFill="1" applyBorder="1" applyAlignment="1">
      <alignment horizontal="center" vertical="center"/>
    </xf>
    <xf numFmtId="49" fontId="0" fillId="0" borderId="23" xfId="0" applyNumberFormat="1" applyBorder="1" applyAlignment="1"/>
    <xf numFmtId="0" fontId="20" fillId="0" borderId="0" xfId="0" applyFont="1" applyBorder="1" applyAlignment="1">
      <alignment horizontal="left" vertical="top"/>
    </xf>
    <xf numFmtId="0" fontId="32" fillId="0" borderId="50" xfId="0" applyFont="1" applyFill="1" applyBorder="1" applyAlignment="1" applyProtection="1">
      <alignment horizontal="center"/>
      <protection locked="0"/>
    </xf>
    <xf numFmtId="0" fontId="0" fillId="0" borderId="50" xfId="0" applyFill="1" applyBorder="1" applyAlignment="1">
      <alignment horizontal="center"/>
    </xf>
    <xf numFmtId="42" fontId="23" fillId="2" borderId="51" xfId="0" applyNumberFormat="1" applyFont="1" applyFill="1" applyBorder="1" applyAlignment="1" applyProtection="1">
      <alignment wrapText="1"/>
      <protection locked="0"/>
    </xf>
    <xf numFmtId="0" fontId="1" fillId="0" borderId="52" xfId="0" applyFont="1" applyFill="1" applyBorder="1" applyAlignment="1" applyProtection="1">
      <alignment horizontal="center"/>
      <protection locked="0"/>
    </xf>
    <xf numFmtId="0" fontId="1" fillId="0" borderId="53" xfId="0" applyFont="1" applyBorder="1" applyAlignment="1" applyProtection="1">
      <alignment horizontal="center"/>
      <protection locked="0"/>
    </xf>
    <xf numFmtId="4" fontId="1" fillId="0" borderId="53" xfId="0" applyNumberFormat="1" applyFont="1" applyBorder="1" applyAlignment="1" applyProtection="1">
      <alignment horizontal="center"/>
      <protection locked="0"/>
    </xf>
    <xf numFmtId="1" fontId="1" fillId="0" borderId="53" xfId="0" applyNumberFormat="1" applyFont="1" applyBorder="1" applyAlignment="1" applyProtection="1">
      <alignment horizontal="center"/>
      <protection locked="0"/>
    </xf>
    <xf numFmtId="1" fontId="1" fillId="0" borderId="54" xfId="0" applyNumberFormat="1" applyFont="1" applyBorder="1" applyAlignment="1" applyProtection="1">
      <alignment horizontal="center"/>
      <protection locked="0"/>
    </xf>
    <xf numFmtId="42" fontId="23" fillId="2" borderId="34" xfId="0" applyNumberFormat="1" applyFont="1" applyFill="1" applyBorder="1" applyAlignment="1" applyProtection="1">
      <alignment wrapText="1"/>
      <protection locked="0"/>
    </xf>
    <xf numFmtId="42" fontId="23" fillId="2" borderId="26" xfId="0" applyNumberFormat="1" applyFont="1" applyFill="1" applyBorder="1" applyAlignment="1" applyProtection="1">
      <alignment wrapText="1"/>
      <protection locked="0"/>
    </xf>
    <xf numFmtId="42" fontId="23" fillId="2" borderId="55" xfId="0" applyNumberFormat="1" applyFont="1" applyFill="1" applyBorder="1" applyAlignment="1" applyProtection="1">
      <alignment wrapText="1"/>
      <protection locked="0"/>
    </xf>
    <xf numFmtId="42" fontId="23" fillId="2" borderId="56" xfId="0" applyNumberFormat="1" applyFont="1" applyFill="1" applyBorder="1" applyAlignment="1" applyProtection="1">
      <alignment wrapText="1"/>
      <protection locked="0"/>
    </xf>
    <xf numFmtId="42" fontId="23" fillId="2" borderId="57" xfId="0" applyNumberFormat="1" applyFont="1" applyFill="1" applyBorder="1" applyAlignment="1" applyProtection="1">
      <alignment wrapText="1"/>
      <protection locked="0"/>
    </xf>
    <xf numFmtId="0" fontId="0" fillId="0" borderId="23" xfId="0" applyBorder="1" applyAlignment="1" applyProtection="1"/>
    <xf numFmtId="14" fontId="23" fillId="2" borderId="26" xfId="0" applyNumberFormat="1" applyFont="1" applyFill="1" applyBorder="1" applyAlignment="1" applyProtection="1">
      <alignment horizontal="center" wrapText="1"/>
      <protection locked="0"/>
    </xf>
    <xf numFmtId="0" fontId="0" fillId="0" borderId="23" xfId="0" applyBorder="1" applyAlignment="1" applyProtection="1">
      <alignment horizontal="center"/>
      <protection locked="0"/>
    </xf>
    <xf numFmtId="0" fontId="0" fillId="4" borderId="58" xfId="0" applyFill="1" applyBorder="1" applyAlignment="1">
      <alignment horizontal="center"/>
    </xf>
    <xf numFmtId="0" fontId="0" fillId="0" borderId="58" xfId="0" applyBorder="1"/>
    <xf numFmtId="0" fontId="15" fillId="0" borderId="58" xfId="0" applyFont="1" applyFill="1" applyBorder="1" applyAlignment="1">
      <alignment horizontal="right"/>
    </xf>
    <xf numFmtId="0" fontId="35"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5" fillId="0" borderId="0" xfId="0" applyFont="1" applyAlignment="1" applyProtection="1">
      <alignment vertical="top" wrapText="1"/>
      <protection hidden="1"/>
    </xf>
    <xf numFmtId="0" fontId="0" fillId="0" borderId="41" xfId="0" applyBorder="1" applyAlignment="1">
      <alignment horizontal="center" wrapText="1"/>
    </xf>
    <xf numFmtId="0" fontId="15" fillId="0" borderId="0" xfId="0" applyFont="1" applyBorder="1" applyAlignment="1">
      <alignment horizontal="right"/>
    </xf>
    <xf numFmtId="49" fontId="32" fillId="0" borderId="0" xfId="0" applyNumberFormat="1" applyFont="1" applyFill="1" applyBorder="1" applyAlignment="1" applyProtection="1">
      <alignment horizontal="center"/>
    </xf>
    <xf numFmtId="0" fontId="13" fillId="0" borderId="0" xfId="0" applyFont="1" applyFill="1" applyBorder="1" applyAlignment="1">
      <alignment horizontal="right"/>
    </xf>
    <xf numFmtId="0" fontId="0" fillId="0" borderId="15" xfId="0" applyBorder="1" applyAlignment="1">
      <alignment horizontal="center" wrapText="1"/>
    </xf>
    <xf numFmtId="0" fontId="0" fillId="0" borderId="15" xfId="0" applyFill="1" applyBorder="1" applyAlignment="1">
      <alignment horizontal="center" wrapText="1"/>
    </xf>
    <xf numFmtId="0" fontId="14" fillId="0" borderId="58" xfId="0" applyFont="1" applyBorder="1" applyAlignment="1" applyProtection="1">
      <alignment vertical="center"/>
    </xf>
    <xf numFmtId="0" fontId="14" fillId="0" borderId="59" xfId="0" applyFont="1" applyBorder="1" applyAlignment="1" applyProtection="1">
      <alignment vertical="center"/>
    </xf>
    <xf numFmtId="0" fontId="42" fillId="0" borderId="60" xfId="0" applyFont="1" applyFill="1" applyBorder="1" applyAlignment="1" applyProtection="1">
      <alignment horizontal="center" vertical="center"/>
      <protection locked="0"/>
    </xf>
    <xf numFmtId="0" fontId="42" fillId="0" borderId="60" xfId="0" applyFont="1" applyBorder="1" applyAlignment="1" applyProtection="1">
      <alignment horizontal="center" vertical="center"/>
      <protection locked="0"/>
    </xf>
    <xf numFmtId="9" fontId="6" fillId="2" borderId="61" xfId="0" applyNumberFormat="1" applyFont="1" applyFill="1" applyBorder="1" applyAlignment="1">
      <alignment horizontal="center" wrapText="1"/>
    </xf>
    <xf numFmtId="9" fontId="6" fillId="2" borderId="62" xfId="0" applyNumberFormat="1" applyFont="1" applyFill="1" applyBorder="1" applyAlignment="1">
      <alignment horizontal="center" wrapText="1"/>
    </xf>
    <xf numFmtId="0" fontId="42" fillId="0" borderId="58" xfId="0" applyFont="1" applyBorder="1" applyAlignment="1" applyProtection="1">
      <alignment horizontal="center" vertical="center"/>
      <protection locked="0"/>
    </xf>
    <xf numFmtId="0" fontId="1" fillId="2" borderId="63" xfId="0" applyFont="1" applyFill="1" applyBorder="1" applyAlignment="1" applyProtection="1">
      <alignment horizontal="center" wrapText="1"/>
      <protection locked="0"/>
    </xf>
    <xf numFmtId="0" fontId="1" fillId="2" borderId="51" xfId="0" applyFont="1" applyFill="1" applyBorder="1" applyAlignment="1" applyProtection="1">
      <alignment horizontal="center" wrapText="1"/>
      <protection locked="0"/>
    </xf>
    <xf numFmtId="0" fontId="1" fillId="0" borderId="51" xfId="0" applyFont="1" applyBorder="1" applyAlignment="1" applyProtection="1">
      <alignment horizontal="center"/>
      <protection locked="0"/>
    </xf>
    <xf numFmtId="0" fontId="0" fillId="0" borderId="64" xfId="0" applyFill="1" applyBorder="1" applyAlignment="1">
      <alignment wrapText="1"/>
    </xf>
    <xf numFmtId="0" fontId="0" fillId="0" borderId="65" xfId="0" applyFill="1" applyBorder="1" applyAlignment="1">
      <alignment wrapText="1"/>
    </xf>
    <xf numFmtId="0" fontId="0" fillId="0" borderId="64" xfId="0" applyFill="1" applyBorder="1" applyAlignment="1">
      <alignment horizontal="center" wrapText="1"/>
    </xf>
    <xf numFmtId="0" fontId="0" fillId="0" borderId="49" xfId="0" applyBorder="1" applyAlignment="1">
      <alignment wrapText="1"/>
    </xf>
    <xf numFmtId="0" fontId="0" fillId="0" borderId="66" xfId="0" applyBorder="1" applyAlignment="1">
      <alignment wrapText="1"/>
    </xf>
    <xf numFmtId="0" fontId="0" fillId="0" borderId="16" xfId="0" applyFill="1" applyBorder="1" applyAlignment="1">
      <alignment wrapText="1"/>
    </xf>
    <xf numFmtId="0" fontId="0" fillId="0" borderId="0" xfId="0" applyFill="1" applyBorder="1"/>
    <xf numFmtId="0" fontId="0" fillId="0" borderId="0" xfId="0" applyFill="1"/>
    <xf numFmtId="0" fontId="27" fillId="0" borderId="0" xfId="0" applyFont="1" applyFill="1" applyBorder="1" applyAlignment="1">
      <alignment horizontal="left" vertical="top"/>
    </xf>
    <xf numFmtId="0" fontId="0" fillId="0" borderId="10" xfId="0" applyFill="1" applyBorder="1"/>
    <xf numFmtId="0" fontId="1" fillId="0" borderId="2" xfId="0" applyFont="1" applyFill="1" applyBorder="1" applyAlignment="1" applyProtection="1">
      <alignment horizontal="center" wrapText="1"/>
      <protection locked="0"/>
    </xf>
    <xf numFmtId="0" fontId="0" fillId="0" borderId="2" xfId="0" applyFill="1" applyBorder="1" applyAlignment="1">
      <alignment wrapText="1"/>
    </xf>
    <xf numFmtId="0" fontId="0" fillId="0" borderId="2" xfId="0" applyFill="1" applyBorder="1" applyAlignment="1">
      <alignment horizontal="center" wrapText="1"/>
    </xf>
    <xf numFmtId="0" fontId="7" fillId="0" borderId="2" xfId="0" applyFont="1" applyFill="1" applyBorder="1" applyAlignment="1">
      <alignment horizontal="center" wrapText="1"/>
    </xf>
    <xf numFmtId="0" fontId="1" fillId="0" borderId="2" xfId="0" applyFont="1" applyFill="1" applyBorder="1" applyAlignment="1">
      <alignment horizontal="center"/>
    </xf>
    <xf numFmtId="9" fontId="0" fillId="0" borderId="2" xfId="0" applyNumberFormat="1" applyFill="1" applyBorder="1" applyAlignment="1" applyProtection="1">
      <alignment horizontal="center"/>
      <protection locked="0"/>
    </xf>
    <xf numFmtId="0" fontId="0" fillId="0" borderId="2" xfId="0" applyFill="1" applyBorder="1"/>
    <xf numFmtId="0" fontId="0" fillId="0" borderId="2" xfId="0" applyFill="1" applyBorder="1" applyAlignment="1">
      <alignment horizontal="center"/>
    </xf>
    <xf numFmtId="0" fontId="0" fillId="0" borderId="2" xfId="0" applyFill="1" applyBorder="1" applyAlignment="1"/>
    <xf numFmtId="0" fontId="28" fillId="0" borderId="2" xfId="0" applyFont="1" applyFill="1" applyBorder="1" applyAlignment="1">
      <alignment horizontal="center" wrapText="1"/>
    </xf>
    <xf numFmtId="0" fontId="5" fillId="0" borderId="2" xfId="0" applyFont="1" applyFill="1" applyBorder="1" applyAlignment="1">
      <alignment horizontal="center" vertical="center"/>
    </xf>
    <xf numFmtId="0" fontId="2" fillId="0" borderId="2" xfId="0" applyFont="1" applyFill="1" applyBorder="1" applyAlignment="1">
      <alignment horizontal="center" textRotation="90" wrapText="1"/>
    </xf>
    <xf numFmtId="0" fontId="0" fillId="0" borderId="0" xfId="0" applyBorder="1" applyAlignment="1" applyProtection="1"/>
    <xf numFmtId="0" fontId="34" fillId="0" borderId="0" xfId="0" applyFont="1" applyBorder="1" applyAlignment="1"/>
    <xf numFmtId="0" fontId="0" fillId="0" borderId="0" xfId="0" applyBorder="1" applyAlignment="1" applyProtection="1">
      <protection locked="0"/>
    </xf>
    <xf numFmtId="0" fontId="0" fillId="0" borderId="0" xfId="0" applyBorder="1" applyAlignment="1" applyProtection="1">
      <alignment horizontal="center"/>
      <protection locked="0"/>
    </xf>
    <xf numFmtId="0" fontId="18" fillId="0" borderId="67" xfId="0" applyFont="1" applyBorder="1" applyProtection="1">
      <protection locked="0"/>
    </xf>
    <xf numFmtId="0" fontId="18" fillId="0" borderId="68" xfId="0" applyFont="1" applyBorder="1" applyProtection="1">
      <protection locked="0"/>
    </xf>
    <xf numFmtId="0" fontId="18" fillId="0" borderId="69" xfId="0" applyFont="1" applyFill="1" applyBorder="1" applyProtection="1">
      <protection locked="0"/>
    </xf>
    <xf numFmtId="9" fontId="18" fillId="0" borderId="70" xfId="0" applyNumberFormat="1" applyFont="1" applyFill="1" applyBorder="1" applyProtection="1">
      <protection locked="0"/>
    </xf>
    <xf numFmtId="14" fontId="23" fillId="2" borderId="68" xfId="0" applyNumberFormat="1" applyFont="1" applyFill="1" applyBorder="1" applyAlignment="1" applyProtection="1">
      <alignment horizontal="center" wrapText="1"/>
      <protection locked="0"/>
    </xf>
    <xf numFmtId="42" fontId="23" fillId="2" borderId="67" xfId="0" applyNumberFormat="1" applyFont="1" applyFill="1" applyBorder="1" applyAlignment="1" applyProtection="1">
      <alignment wrapText="1"/>
      <protection locked="0"/>
    </xf>
    <xf numFmtId="42" fontId="23" fillId="2" borderId="71" xfId="0" applyNumberFormat="1" applyFont="1" applyFill="1" applyBorder="1" applyAlignment="1" applyProtection="1">
      <alignment wrapText="1"/>
      <protection locked="0"/>
    </xf>
    <xf numFmtId="42" fontId="23" fillId="2" borderId="68" xfId="0" applyNumberFormat="1" applyFont="1" applyFill="1" applyBorder="1" applyAlignment="1" applyProtection="1">
      <alignment wrapText="1"/>
      <protection locked="0"/>
    </xf>
    <xf numFmtId="1" fontId="1" fillId="0" borderId="72" xfId="0" applyNumberFormat="1" applyFont="1" applyBorder="1" applyAlignment="1" applyProtection="1">
      <alignment horizontal="center"/>
      <protection locked="0"/>
    </xf>
    <xf numFmtId="0" fontId="1" fillId="0" borderId="68" xfId="0" applyFont="1" applyBorder="1" applyAlignment="1" applyProtection="1">
      <alignment horizontal="center"/>
      <protection locked="0"/>
    </xf>
    <xf numFmtId="0" fontId="1" fillId="2" borderId="68" xfId="0" applyFont="1" applyFill="1" applyBorder="1" applyAlignment="1" applyProtection="1">
      <alignment horizontal="center" wrapText="1"/>
      <protection locked="0"/>
    </xf>
    <xf numFmtId="1" fontId="1" fillId="0" borderId="68" xfId="0" applyNumberFormat="1" applyFont="1" applyBorder="1" applyAlignment="1" applyProtection="1">
      <alignment horizontal="center"/>
      <protection locked="0"/>
    </xf>
    <xf numFmtId="0" fontId="1" fillId="0" borderId="71" xfId="0" applyFont="1" applyBorder="1" applyAlignment="1" applyProtection="1">
      <alignment horizontal="center"/>
      <protection locked="0"/>
    </xf>
    <xf numFmtId="0" fontId="1" fillId="0" borderId="73" xfId="0" applyFont="1" applyBorder="1" applyAlignment="1" applyProtection="1">
      <alignment horizontal="center"/>
      <protection locked="0"/>
    </xf>
    <xf numFmtId="0" fontId="1" fillId="0" borderId="74" xfId="0" applyFont="1" applyFill="1" applyBorder="1" applyAlignment="1" applyProtection="1">
      <alignment horizontal="center" wrapText="1"/>
      <protection locked="0"/>
    </xf>
    <xf numFmtId="0" fontId="1" fillId="4" borderId="75" xfId="0" applyFont="1" applyFill="1" applyBorder="1" applyAlignment="1">
      <alignment horizontal="center" wrapText="1"/>
    </xf>
    <xf numFmtId="0" fontId="1" fillId="7" borderId="75" xfId="0" applyFont="1" applyFill="1" applyBorder="1" applyAlignment="1" applyProtection="1">
      <alignment horizontal="center" wrapText="1"/>
      <protection locked="0"/>
    </xf>
    <xf numFmtId="164" fontId="23" fillId="2" borderId="34" xfId="0" applyNumberFormat="1" applyFont="1" applyFill="1" applyBorder="1" applyAlignment="1" applyProtection="1">
      <alignment wrapText="1"/>
      <protection locked="0"/>
    </xf>
    <xf numFmtId="164" fontId="23" fillId="2" borderId="55" xfId="0" applyNumberFormat="1" applyFont="1" applyFill="1" applyBorder="1" applyAlignment="1" applyProtection="1">
      <alignment wrapText="1"/>
      <protection locked="0"/>
    </xf>
    <xf numFmtId="164" fontId="23" fillId="2" borderId="56" xfId="0" applyNumberFormat="1" applyFont="1" applyFill="1" applyBorder="1" applyAlignment="1" applyProtection="1">
      <alignment wrapText="1"/>
      <protection locked="0"/>
    </xf>
    <xf numFmtId="164" fontId="23" fillId="2" borderId="51" xfId="0" applyNumberFormat="1" applyFont="1" applyFill="1" applyBorder="1" applyAlignment="1" applyProtection="1">
      <alignment wrapText="1"/>
      <protection locked="0"/>
    </xf>
    <xf numFmtId="164" fontId="23" fillId="2" borderId="67" xfId="0" applyNumberFormat="1" applyFont="1" applyFill="1" applyBorder="1" applyAlignment="1" applyProtection="1">
      <alignment wrapText="1"/>
      <protection locked="0"/>
    </xf>
    <xf numFmtId="164" fontId="23" fillId="2" borderId="71" xfId="0" applyNumberFormat="1" applyFont="1" applyFill="1" applyBorder="1" applyAlignment="1" applyProtection="1">
      <alignment wrapText="1"/>
      <protection locked="0"/>
    </xf>
    <xf numFmtId="0" fontId="0" fillId="0" borderId="76" xfId="0" applyBorder="1" applyAlignment="1"/>
    <xf numFmtId="0" fontId="1" fillId="0" borderId="77" xfId="0" applyFont="1" applyBorder="1" applyAlignment="1" applyProtection="1">
      <alignment horizontal="center"/>
      <protection locked="0"/>
    </xf>
    <xf numFmtId="0" fontId="0" fillId="0" borderId="40" xfId="0" applyBorder="1" applyAlignment="1">
      <alignment horizontal="center" wrapText="1"/>
    </xf>
    <xf numFmtId="0" fontId="1" fillId="7" borderId="75" xfId="0" applyFont="1" applyFill="1" applyBorder="1" applyAlignment="1" applyProtection="1">
      <alignment horizontal="center"/>
      <protection locked="0"/>
    </xf>
    <xf numFmtId="0" fontId="0" fillId="0" borderId="75" xfId="0" applyBorder="1" applyAlignment="1">
      <alignment horizontal="center"/>
    </xf>
    <xf numFmtId="164" fontId="23" fillId="2" borderId="57" xfId="0" applyNumberFormat="1" applyFont="1" applyFill="1" applyBorder="1" applyAlignment="1" applyProtection="1">
      <alignment wrapText="1"/>
      <protection locked="0"/>
    </xf>
    <xf numFmtId="164" fontId="23" fillId="2" borderId="26" xfId="0" applyNumberFormat="1" applyFont="1" applyFill="1" applyBorder="1" applyAlignment="1" applyProtection="1">
      <alignment wrapText="1"/>
      <protection locked="0"/>
    </xf>
    <xf numFmtId="164" fontId="23" fillId="2" borderId="38" xfId="0" applyNumberFormat="1" applyFont="1" applyFill="1" applyBorder="1" applyAlignment="1" applyProtection="1">
      <alignment wrapText="1"/>
      <protection locked="0"/>
    </xf>
    <xf numFmtId="164" fontId="23" fillId="2" borderId="77" xfId="0" applyNumberFormat="1" applyFont="1" applyFill="1" applyBorder="1" applyAlignment="1" applyProtection="1">
      <alignment wrapText="1"/>
      <protection locked="0"/>
    </xf>
    <xf numFmtId="164" fontId="23" fillId="2" borderId="28" xfId="0" applyNumberFormat="1" applyFont="1" applyFill="1" applyBorder="1" applyAlignment="1" applyProtection="1">
      <alignment wrapText="1"/>
      <protection locked="0"/>
    </xf>
    <xf numFmtId="0" fontId="1" fillId="2" borderId="78" xfId="0" applyFont="1" applyFill="1" applyBorder="1" applyAlignment="1" applyProtection="1">
      <alignment horizontal="center" wrapText="1"/>
      <protection locked="0"/>
    </xf>
    <xf numFmtId="0" fontId="1" fillId="2" borderId="79" xfId="0" applyFont="1" applyFill="1" applyBorder="1" applyAlignment="1" applyProtection="1">
      <alignment horizontal="center" wrapText="1"/>
      <protection locked="0"/>
    </xf>
    <xf numFmtId="0" fontId="5" fillId="8" borderId="30" xfId="0" applyFont="1" applyFill="1" applyBorder="1" applyAlignment="1">
      <alignment horizontal="center" vertical="center"/>
    </xf>
    <xf numFmtId="0" fontId="3" fillId="3" borderId="80" xfId="0" applyFont="1" applyFill="1" applyBorder="1" applyAlignment="1">
      <alignment horizontal="center" wrapText="1"/>
    </xf>
    <xf numFmtId="0" fontId="3" fillId="3" borderId="0" xfId="0" applyFont="1" applyFill="1" applyBorder="1" applyAlignment="1">
      <alignment horizontal="center" wrapText="1"/>
    </xf>
    <xf numFmtId="0" fontId="3" fillId="3" borderId="16" xfId="0" applyFont="1" applyFill="1" applyBorder="1" applyAlignment="1">
      <alignment horizontal="center" wrapText="1"/>
    </xf>
    <xf numFmtId="0" fontId="23" fillId="2" borderId="81" xfId="0" applyFont="1" applyFill="1" applyBorder="1" applyAlignment="1" applyProtection="1">
      <alignment horizontal="center" wrapText="1"/>
      <protection locked="0"/>
    </xf>
    <xf numFmtId="0" fontId="18" fillId="0" borderId="53" xfId="0" applyFont="1" applyBorder="1" applyAlignment="1" applyProtection="1">
      <alignment horizontal="center" wrapText="1"/>
      <protection locked="0"/>
    </xf>
    <xf numFmtId="0" fontId="18" fillId="0" borderId="51" xfId="0" applyFont="1" applyBorder="1" applyAlignment="1" applyProtection="1">
      <alignment horizontal="left"/>
      <protection locked="0"/>
    </xf>
    <xf numFmtId="0" fontId="18" fillId="0" borderId="79" xfId="0" applyFont="1" applyBorder="1" applyAlignment="1" applyProtection="1">
      <alignment horizontal="left"/>
      <protection locked="0"/>
    </xf>
    <xf numFmtId="0" fontId="18" fillId="0" borderId="35" xfId="0" applyFont="1" applyBorder="1" applyAlignment="1" applyProtection="1">
      <alignment horizontal="left"/>
      <protection locked="0"/>
    </xf>
    <xf numFmtId="0" fontId="45" fillId="3" borderId="15" xfId="0" applyFont="1" applyFill="1" applyBorder="1" applyAlignment="1">
      <alignment horizontal="center" wrapText="1"/>
    </xf>
    <xf numFmtId="0" fontId="46" fillId="3" borderId="14" xfId="0" applyFont="1" applyFill="1" applyBorder="1" applyAlignment="1">
      <alignment wrapText="1"/>
    </xf>
    <xf numFmtId="0" fontId="51" fillId="5" borderId="0" xfId="0" applyFont="1" applyFill="1"/>
    <xf numFmtId="0" fontId="0" fillId="0" borderId="0" xfId="0" applyFill="1" applyBorder="1" applyAlignment="1">
      <alignment wrapText="1"/>
    </xf>
    <xf numFmtId="0" fontId="5" fillId="8" borderId="82" xfId="0" applyFont="1" applyFill="1" applyBorder="1" applyAlignment="1">
      <alignment horizontal="center" vertical="center"/>
    </xf>
    <xf numFmtId="0" fontId="1" fillId="2" borderId="56" xfId="0" applyFont="1" applyFill="1" applyBorder="1" applyAlignment="1" applyProtection="1">
      <alignment horizontal="center" wrapText="1"/>
      <protection locked="0"/>
    </xf>
    <xf numFmtId="0" fontId="36" fillId="0" borderId="0" xfId="0" applyFont="1" applyAlignment="1">
      <alignment horizontal="center"/>
    </xf>
    <xf numFmtId="0" fontId="35" fillId="0" borderId="0" xfId="0" applyFont="1" applyAlignment="1">
      <alignment horizontal="center"/>
    </xf>
    <xf numFmtId="0" fontId="3" fillId="3" borderId="80" xfId="0" applyFont="1" applyFill="1" applyBorder="1" applyAlignment="1">
      <alignment horizontal="center" wrapText="1"/>
    </xf>
    <xf numFmtId="0" fontId="3" fillId="3" borderId="0" xfId="0" applyFont="1" applyFill="1" applyBorder="1" applyAlignment="1">
      <alignment horizontal="center" wrapText="1"/>
    </xf>
    <xf numFmtId="0" fontId="3" fillId="3" borderId="16" xfId="0" applyFont="1" applyFill="1" applyBorder="1" applyAlignment="1">
      <alignment horizontal="center" wrapText="1"/>
    </xf>
    <xf numFmtId="0" fontId="5" fillId="3" borderId="5" xfId="0" applyFont="1" applyFill="1" applyBorder="1" applyAlignment="1">
      <alignment horizontal="left" wrapText="1"/>
    </xf>
    <xf numFmtId="0" fontId="5" fillId="3" borderId="0" xfId="0" applyFont="1" applyFill="1" applyBorder="1" applyAlignment="1">
      <alignment horizontal="left" wrapText="1"/>
    </xf>
    <xf numFmtId="0" fontId="5" fillId="3" borderId="50" xfId="0" applyFont="1" applyFill="1" applyBorder="1" applyAlignment="1">
      <alignment horizontal="left" wrapText="1"/>
    </xf>
    <xf numFmtId="0" fontId="5" fillId="3" borderId="83" xfId="0" applyFont="1" applyFill="1" applyBorder="1" applyAlignment="1">
      <alignment horizontal="left" wrapText="1"/>
    </xf>
    <xf numFmtId="0" fontId="5" fillId="3" borderId="40" xfId="0" applyFont="1" applyFill="1" applyBorder="1" applyAlignment="1">
      <alignment horizontal="left" wrapText="1"/>
    </xf>
    <xf numFmtId="0" fontId="5" fillId="3" borderId="84" xfId="0" applyFont="1" applyFill="1" applyBorder="1" applyAlignment="1">
      <alignment horizontal="left" wrapText="1"/>
    </xf>
    <xf numFmtId="0" fontId="3" fillId="3" borderId="13" xfId="0" applyFont="1" applyFill="1" applyBorder="1" applyAlignment="1">
      <alignment horizontal="center" wrapText="1"/>
    </xf>
    <xf numFmtId="0" fontId="3" fillId="3" borderId="23" xfId="0" applyFont="1" applyFill="1" applyBorder="1" applyAlignment="1">
      <alignment horizontal="center" wrapText="1"/>
    </xf>
    <xf numFmtId="0" fontId="3" fillId="3" borderId="17" xfId="0" applyFont="1" applyFill="1" applyBorder="1" applyAlignment="1">
      <alignment horizontal="center" wrapText="1"/>
    </xf>
    <xf numFmtId="0" fontId="3" fillId="8" borderId="85" xfId="0" applyFont="1" applyFill="1" applyBorder="1" applyAlignment="1">
      <alignment horizontal="center" textRotation="90" wrapText="1"/>
    </xf>
    <xf numFmtId="0" fontId="3" fillId="8" borderId="86" xfId="0" applyFont="1" applyFill="1" applyBorder="1" applyAlignment="1">
      <alignment horizontal="center" textRotation="90" wrapText="1"/>
    </xf>
    <xf numFmtId="0" fontId="3" fillId="3" borderId="87" xfId="0" applyFont="1" applyFill="1" applyBorder="1" applyAlignment="1">
      <alignment horizontal="center" wrapText="1"/>
    </xf>
    <xf numFmtId="0" fontId="0" fillId="0" borderId="88" xfId="0" applyBorder="1" applyAlignment="1">
      <alignment horizontal="center" wrapText="1"/>
    </xf>
    <xf numFmtId="0" fontId="0" fillId="0" borderId="89" xfId="0" applyBorder="1" applyAlignment="1">
      <alignment horizontal="center" wrapText="1"/>
    </xf>
    <xf numFmtId="0" fontId="0" fillId="3" borderId="0" xfId="0" applyFill="1" applyBorder="1" applyAlignment="1">
      <alignment horizontal="center" wrapText="1"/>
    </xf>
    <xf numFmtId="0" fontId="0" fillId="0" borderId="16" xfId="0" applyBorder="1" applyAlignment="1">
      <alignment horizontal="center" wrapText="1"/>
    </xf>
    <xf numFmtId="0" fontId="14" fillId="0" borderId="0" xfId="0" applyFont="1" applyBorder="1" applyAlignment="1">
      <alignment horizontal="right" wrapText="1"/>
    </xf>
    <xf numFmtId="0" fontId="14" fillId="0" borderId="0" xfId="0" applyFont="1" applyBorder="1" applyAlignment="1">
      <alignment horizontal="right"/>
    </xf>
    <xf numFmtId="0" fontId="29" fillId="0" borderId="90" xfId="0" applyFont="1" applyBorder="1" applyAlignment="1"/>
    <xf numFmtId="0" fontId="0" fillId="0" borderId="76" xfId="0" applyBorder="1" applyAlignment="1"/>
    <xf numFmtId="0" fontId="44" fillId="3" borderId="91" xfId="0" applyFont="1" applyFill="1" applyBorder="1" applyAlignment="1">
      <alignment horizontal="center" textRotation="90" wrapText="1"/>
    </xf>
    <xf numFmtId="0" fontId="44" fillId="3" borderId="30" xfId="0" applyFont="1" applyFill="1" applyBorder="1" applyAlignment="1">
      <alignment horizontal="center" textRotation="90" wrapText="1"/>
    </xf>
    <xf numFmtId="0" fontId="44" fillId="3" borderId="85" xfId="0" applyFont="1" applyFill="1" applyBorder="1" applyAlignment="1">
      <alignment horizontal="center" textRotation="90" wrapText="1"/>
    </xf>
    <xf numFmtId="0" fontId="44" fillId="3" borderId="66" xfId="0" applyFont="1" applyFill="1" applyBorder="1" applyAlignment="1">
      <alignment horizontal="center" vertical="top" wrapText="1"/>
    </xf>
    <xf numFmtId="0" fontId="46" fillId="3" borderId="40" xfId="0" applyFont="1" applyFill="1" applyBorder="1" applyAlignment="1">
      <alignment horizontal="center" vertical="top" wrapText="1"/>
    </xf>
    <xf numFmtId="0" fontId="46" fillId="0" borderId="49" xfId="0" applyFont="1" applyBorder="1" applyAlignment="1">
      <alignment horizontal="center" vertical="top" wrapText="1"/>
    </xf>
    <xf numFmtId="0" fontId="44" fillId="3" borderId="14" xfId="0" applyFont="1" applyFill="1" applyBorder="1" applyAlignment="1">
      <alignment horizontal="center" textRotation="90" wrapText="1"/>
    </xf>
    <xf numFmtId="0" fontId="46" fillId="0" borderId="14" xfId="0" applyFont="1" applyBorder="1" applyAlignment="1">
      <alignment wrapText="1"/>
    </xf>
    <xf numFmtId="0" fontId="46" fillId="0" borderId="92" xfId="0" applyFont="1" applyBorder="1" applyAlignment="1">
      <alignment wrapText="1"/>
    </xf>
    <xf numFmtId="0" fontId="4" fillId="3" borderId="80" xfId="0" applyFont="1" applyFill="1" applyBorder="1" applyAlignment="1">
      <alignment horizontal="center" wrapText="1"/>
    </xf>
    <xf numFmtId="0" fontId="4" fillId="3" borderId="0" xfId="0" applyFont="1" applyFill="1" applyBorder="1" applyAlignment="1">
      <alignment horizontal="center" wrapText="1"/>
    </xf>
    <xf numFmtId="0" fontId="4" fillId="3" borderId="16" xfId="0" applyFont="1" applyFill="1" applyBorder="1" applyAlignment="1">
      <alignment horizontal="center" wrapText="1"/>
    </xf>
    <xf numFmtId="0" fontId="3" fillId="3" borderId="13" xfId="0" applyFont="1" applyFill="1" applyBorder="1" applyAlignment="1">
      <alignment horizontal="center" textRotation="90" wrapText="1"/>
    </xf>
    <xf numFmtId="0" fontId="0" fillId="0" borderId="23" xfId="0" applyBorder="1" applyAlignment="1">
      <alignment horizontal="center" wrapText="1"/>
    </xf>
    <xf numFmtId="0" fontId="0" fillId="0" borderId="17" xfId="0" applyBorder="1" applyAlignment="1">
      <alignment horizontal="center" wrapText="1"/>
    </xf>
    <xf numFmtId="0" fontId="23" fillId="3" borderId="93" xfId="0" applyFont="1" applyFill="1" applyBorder="1" applyAlignment="1">
      <alignment horizontal="center" wrapText="1"/>
    </xf>
    <xf numFmtId="0" fontId="23" fillId="0" borderId="94" xfId="0" applyFont="1" applyBorder="1" applyAlignment="1">
      <alignment horizontal="center" wrapText="1"/>
    </xf>
    <xf numFmtId="0" fontId="44" fillId="3" borderId="80" xfId="0" applyFont="1" applyFill="1" applyBorder="1" applyAlignment="1">
      <alignment horizontal="center" wrapText="1"/>
    </xf>
    <xf numFmtId="0" fontId="23" fillId="0" borderId="0" xfId="0" applyFont="1" applyAlignment="1">
      <alignment horizontal="center" wrapText="1"/>
    </xf>
    <xf numFmtId="0" fontId="23" fillId="0" borderId="80" xfId="0" applyFont="1" applyBorder="1" applyAlignment="1">
      <alignment horizontal="center" wrapText="1"/>
    </xf>
    <xf numFmtId="0" fontId="44" fillId="3" borderId="15" xfId="0" applyFont="1" applyFill="1" applyBorder="1" applyAlignment="1">
      <alignment horizontal="center" textRotation="90" wrapText="1"/>
    </xf>
    <xf numFmtId="0" fontId="46" fillId="3" borderId="15" xfId="0" applyFont="1" applyFill="1" applyBorder="1" applyAlignment="1">
      <alignment horizontal="center" textRotation="90" wrapText="1"/>
    </xf>
    <xf numFmtId="0" fontId="46" fillId="3" borderId="0" xfId="0" applyFont="1" applyFill="1" applyBorder="1" applyAlignment="1">
      <alignment horizontal="center" wrapText="1"/>
    </xf>
    <xf numFmtId="0" fontId="46" fillId="0" borderId="16" xfId="0" applyFont="1" applyBorder="1" applyAlignment="1">
      <alignment horizontal="center" wrapText="1"/>
    </xf>
    <xf numFmtId="0" fontId="3" fillId="3" borderId="95" xfId="0" applyFont="1" applyFill="1" applyBorder="1" applyAlignment="1">
      <alignment horizontal="center" vertical="center" wrapText="1"/>
    </xf>
    <xf numFmtId="0" fontId="3" fillId="3" borderId="96" xfId="0" applyFont="1" applyFill="1" applyBorder="1" applyAlignment="1">
      <alignment horizontal="center" vertical="center" wrapText="1"/>
    </xf>
    <xf numFmtId="0" fontId="3" fillId="3" borderId="93"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4" fillId="3" borderId="41" xfId="0" applyFont="1" applyFill="1" applyBorder="1" applyAlignment="1">
      <alignment horizontal="center" wrapText="1"/>
    </xf>
    <xf numFmtId="0" fontId="46" fillId="3" borderId="30" xfId="0" applyFont="1" applyFill="1" applyBorder="1" applyAlignment="1">
      <alignment wrapText="1"/>
    </xf>
    <xf numFmtId="0" fontId="46" fillId="3" borderId="85" xfId="0" applyFont="1" applyFill="1" applyBorder="1" applyAlignment="1">
      <alignment wrapText="1"/>
    </xf>
    <xf numFmtId="0" fontId="0" fillId="0" borderId="0" xfId="0"/>
    <xf numFmtId="0" fontId="0" fillId="0" borderId="16" xfId="0" applyBorder="1"/>
    <xf numFmtId="0" fontId="0" fillId="0" borderId="97" xfId="0" applyBorder="1" applyAlignment="1" applyProtection="1">
      <protection locked="0"/>
    </xf>
    <xf numFmtId="0" fontId="0" fillId="0" borderId="97" xfId="0" applyBorder="1" applyAlignment="1" applyProtection="1"/>
    <xf numFmtId="14" fontId="23" fillId="2" borderId="81" xfId="0" applyNumberFormat="1" applyFont="1" applyFill="1" applyBorder="1" applyAlignment="1" applyProtection="1">
      <alignment horizontal="left" indent="2"/>
      <protection locked="0"/>
    </xf>
    <xf numFmtId="14" fontId="18" fillId="0" borderId="79" xfId="0" applyNumberFormat="1" applyFont="1" applyBorder="1" applyAlignment="1" applyProtection="1">
      <alignment horizontal="left" indent="2"/>
      <protection locked="0"/>
    </xf>
    <xf numFmtId="14" fontId="18" fillId="0" borderId="35" xfId="0" applyNumberFormat="1" applyFont="1" applyBorder="1" applyAlignment="1" applyProtection="1">
      <alignment horizontal="left" indent="2"/>
      <protection locked="0"/>
    </xf>
    <xf numFmtId="0" fontId="23" fillId="2" borderId="81" xfId="0" applyFont="1" applyFill="1" applyBorder="1" applyAlignment="1" applyProtection="1">
      <alignment horizontal="center" wrapText="1"/>
      <protection locked="0"/>
    </xf>
    <xf numFmtId="0" fontId="18" fillId="0" borderId="53" xfId="0" applyFont="1" applyBorder="1" applyAlignment="1" applyProtection="1">
      <alignment horizontal="center" wrapText="1"/>
      <protection locked="0"/>
    </xf>
    <xf numFmtId="0" fontId="27" fillId="0" borderId="98" xfId="0" applyFont="1" applyBorder="1" applyAlignment="1">
      <alignment vertical="top"/>
    </xf>
    <xf numFmtId="0" fontId="0" fillId="0" borderId="98" xfId="0" applyBorder="1" applyAlignment="1"/>
    <xf numFmtId="0" fontId="23" fillId="2" borderId="99" xfId="0" applyFont="1" applyFill="1" applyBorder="1" applyAlignment="1" applyProtection="1">
      <alignment horizontal="center" wrapText="1"/>
      <protection locked="0"/>
    </xf>
    <xf numFmtId="0" fontId="18" fillId="0" borderId="54" xfId="0" applyFont="1" applyBorder="1" applyAlignment="1" applyProtection="1">
      <alignment horizontal="center" wrapText="1"/>
      <protection locked="0"/>
    </xf>
    <xf numFmtId="14" fontId="23" fillId="2" borderId="99" xfId="0" applyNumberFormat="1" applyFont="1" applyFill="1" applyBorder="1" applyAlignment="1" applyProtection="1">
      <alignment horizontal="left" indent="2"/>
      <protection locked="0"/>
    </xf>
    <xf numFmtId="14" fontId="18" fillId="0" borderId="100" xfId="0" applyNumberFormat="1" applyFont="1" applyBorder="1" applyAlignment="1" applyProtection="1">
      <alignment horizontal="left" indent="2"/>
      <protection locked="0"/>
    </xf>
    <xf numFmtId="14" fontId="18" fillId="0" borderId="39" xfId="0" applyNumberFormat="1" applyFont="1" applyBorder="1" applyAlignment="1" applyProtection="1">
      <alignment horizontal="left" indent="2"/>
      <protection locked="0"/>
    </xf>
    <xf numFmtId="0" fontId="18" fillId="0" borderId="56" xfId="0" applyFont="1" applyBorder="1" applyAlignment="1" applyProtection="1">
      <alignment horizontal="left"/>
      <protection locked="0"/>
    </xf>
    <xf numFmtId="0" fontId="18" fillId="0" borderId="37" xfId="0" applyFont="1" applyBorder="1" applyAlignment="1" applyProtection="1">
      <alignment horizontal="left"/>
      <protection locked="0"/>
    </xf>
    <xf numFmtId="0" fontId="18" fillId="0" borderId="101" xfId="0" applyFont="1" applyBorder="1" applyAlignment="1" applyProtection="1">
      <alignment horizontal="left"/>
      <protection locked="0"/>
    </xf>
    <xf numFmtId="0" fontId="19" fillId="5" borderId="102" xfId="0" applyFont="1" applyFill="1" applyBorder="1" applyAlignment="1"/>
    <xf numFmtId="0" fontId="0" fillId="0" borderId="103" xfId="0" applyBorder="1" applyAlignment="1"/>
    <xf numFmtId="7" fontId="1" fillId="2" borderId="104" xfId="0" applyNumberFormat="1" applyFont="1" applyFill="1" applyBorder="1" applyAlignment="1">
      <alignment wrapText="1"/>
    </xf>
    <xf numFmtId="7" fontId="1" fillId="2" borderId="105" xfId="0" applyNumberFormat="1" applyFont="1" applyFill="1" applyBorder="1" applyAlignment="1">
      <alignment wrapText="1"/>
    </xf>
    <xf numFmtId="164" fontId="23" fillId="9" borderId="81" xfId="0" applyNumberFormat="1" applyFont="1" applyFill="1" applyBorder="1" applyAlignment="1" applyProtection="1">
      <alignment wrapText="1"/>
    </xf>
    <xf numFmtId="164" fontId="23" fillId="9" borderId="106" xfId="0" applyNumberFormat="1" applyFont="1" applyFill="1" applyBorder="1" applyAlignment="1" applyProtection="1">
      <alignment wrapText="1"/>
    </xf>
    <xf numFmtId="0" fontId="0" fillId="0" borderId="97" xfId="0" applyBorder="1" applyAlignment="1" applyProtection="1">
      <alignment horizontal="center"/>
      <protection locked="0"/>
    </xf>
    <xf numFmtId="0" fontId="0" fillId="0" borderId="97" xfId="0" applyBorder="1" applyAlignment="1">
      <alignment horizontal="center"/>
    </xf>
    <xf numFmtId="164" fontId="23" fillId="9" borderId="107" xfId="0" applyNumberFormat="1" applyFont="1" applyFill="1" applyBorder="1" applyAlignment="1" applyProtection="1">
      <alignment wrapText="1"/>
    </xf>
    <xf numFmtId="164" fontId="23" fillId="9" borderId="108" xfId="0" applyNumberFormat="1" applyFont="1" applyFill="1" applyBorder="1" applyAlignment="1" applyProtection="1">
      <alignment wrapText="1"/>
    </xf>
    <xf numFmtId="0" fontId="1" fillId="2" borderId="2" xfId="0" applyFont="1" applyFill="1" applyBorder="1" applyAlignment="1">
      <alignment wrapText="1"/>
    </xf>
    <xf numFmtId="0" fontId="3" fillId="10" borderId="13" xfId="0" applyFont="1" applyFill="1" applyBorder="1" applyAlignment="1">
      <alignment horizontal="center" wrapText="1"/>
    </xf>
    <xf numFmtId="0" fontId="0" fillId="10" borderId="109" xfId="0" applyFill="1" applyBorder="1" applyAlignment="1">
      <alignment wrapText="1"/>
    </xf>
    <xf numFmtId="0" fontId="0" fillId="10" borderId="80" xfId="0" applyFill="1" applyBorder="1" applyAlignment="1">
      <alignment wrapText="1"/>
    </xf>
    <xf numFmtId="0" fontId="0" fillId="10" borderId="2" xfId="0" applyFill="1" applyBorder="1" applyAlignment="1">
      <alignment wrapText="1"/>
    </xf>
    <xf numFmtId="0" fontId="27" fillId="0" borderId="98" xfId="0" applyFont="1" applyBorder="1" applyAlignment="1">
      <alignment horizontal="left" vertical="top"/>
    </xf>
    <xf numFmtId="49" fontId="0" fillId="0" borderId="97" xfId="0" applyNumberFormat="1" applyBorder="1" applyAlignment="1"/>
    <xf numFmtId="0" fontId="0" fillId="0" borderId="97" xfId="0" applyBorder="1" applyAlignment="1"/>
    <xf numFmtId="0" fontId="0" fillId="0" borderId="110" xfId="0" applyBorder="1" applyAlignment="1"/>
    <xf numFmtId="164" fontId="23" fillId="9" borderId="99" xfId="0" applyNumberFormat="1" applyFont="1" applyFill="1" applyBorder="1" applyAlignment="1" applyProtection="1">
      <alignment wrapText="1"/>
    </xf>
    <xf numFmtId="164" fontId="23" fillId="9" borderId="111" xfId="0" applyNumberFormat="1" applyFont="1" applyFill="1" applyBorder="1" applyAlignment="1" applyProtection="1">
      <alignment wrapText="1"/>
    </xf>
    <xf numFmtId="0" fontId="3" fillId="3" borderId="80" xfId="0" applyFont="1" applyFill="1" applyBorder="1" applyAlignment="1">
      <alignment horizontal="center" textRotation="90" wrapText="1"/>
    </xf>
    <xf numFmtId="0" fontId="0" fillId="0" borderId="0" xfId="0" applyAlignment="1">
      <alignment horizontal="center" wrapText="1"/>
    </xf>
    <xf numFmtId="165" fontId="23" fillId="2" borderId="51" xfId="0" applyNumberFormat="1" applyFont="1" applyFill="1" applyBorder="1" applyAlignment="1" applyProtection="1">
      <alignment horizontal="right"/>
      <protection locked="0"/>
    </xf>
    <xf numFmtId="165" fontId="0" fillId="0" borderId="45" xfId="0" applyNumberFormat="1" applyBorder="1" applyAlignment="1" applyProtection="1">
      <alignment horizontal="right"/>
      <protection locked="0"/>
    </xf>
    <xf numFmtId="9" fontId="0" fillId="11" borderId="112" xfId="0" applyNumberFormat="1" applyFill="1" applyBorder="1" applyAlignment="1" applyProtection="1">
      <alignment horizontal="center"/>
      <protection locked="0"/>
    </xf>
    <xf numFmtId="9" fontId="0" fillId="11" borderId="113" xfId="0" applyNumberFormat="1" applyFill="1" applyBorder="1" applyAlignment="1" applyProtection="1">
      <alignment horizontal="center"/>
      <protection locked="0"/>
    </xf>
    <xf numFmtId="9" fontId="0" fillId="11" borderId="114" xfId="0" applyNumberFormat="1" applyFill="1" applyBorder="1" applyAlignment="1" applyProtection="1">
      <alignment horizontal="center"/>
      <protection locked="0"/>
    </xf>
    <xf numFmtId="0" fontId="3" fillId="10" borderId="80" xfId="0" applyFont="1" applyFill="1" applyBorder="1" applyAlignment="1">
      <alignment horizontal="center" wrapText="1"/>
    </xf>
    <xf numFmtId="0" fontId="0" fillId="10" borderId="93" xfId="0" applyFill="1" applyBorder="1" applyAlignment="1">
      <alignment wrapText="1"/>
    </xf>
    <xf numFmtId="0" fontId="0" fillId="10" borderId="115" xfId="0" applyFill="1" applyBorder="1" applyAlignment="1">
      <alignment wrapText="1"/>
    </xf>
    <xf numFmtId="0" fontId="0" fillId="4" borderId="76" xfId="0" applyFill="1" applyBorder="1" applyAlignment="1">
      <alignment horizontal="center"/>
    </xf>
    <xf numFmtId="0" fontId="0" fillId="4" borderId="116" xfId="0" applyFill="1" applyBorder="1" applyAlignment="1">
      <alignment horizontal="center"/>
    </xf>
    <xf numFmtId="0" fontId="3" fillId="8" borderId="117" xfId="0" applyFont="1" applyFill="1" applyBorder="1" applyAlignment="1">
      <alignment horizontal="center" textRotation="90" wrapText="1"/>
    </xf>
    <xf numFmtId="0" fontId="3" fillId="8" borderId="88" xfId="0" applyFont="1" applyFill="1" applyBorder="1" applyAlignment="1">
      <alignment horizontal="center" textRotation="90" wrapText="1"/>
    </xf>
    <xf numFmtId="0" fontId="0" fillId="0" borderId="118" xfId="0" applyBorder="1" applyAlignment="1"/>
    <xf numFmtId="0" fontId="1" fillId="4" borderId="119" xfId="0" applyFont="1" applyFill="1" applyBorder="1" applyAlignment="1">
      <alignment horizontal="center"/>
    </xf>
    <xf numFmtId="0" fontId="0" fillId="0" borderId="120" xfId="0" applyBorder="1" applyAlignment="1">
      <alignment horizontal="center"/>
    </xf>
    <xf numFmtId="0" fontId="3" fillId="8" borderId="121" xfId="0" applyFont="1" applyFill="1" applyBorder="1" applyAlignment="1">
      <alignment horizontal="center" textRotation="90" wrapText="1"/>
    </xf>
    <xf numFmtId="0" fontId="3" fillId="8" borderId="96" xfId="0" applyFont="1" applyFill="1" applyBorder="1" applyAlignment="1">
      <alignment horizontal="center" textRotation="90" wrapText="1"/>
    </xf>
    <xf numFmtId="0" fontId="3" fillId="8" borderId="30" xfId="0" applyFont="1" applyFill="1" applyBorder="1" applyAlignment="1">
      <alignment horizontal="center" textRotation="90" wrapText="1"/>
    </xf>
    <xf numFmtId="0" fontId="45" fillId="3" borderId="122" xfId="0" applyFont="1" applyFill="1" applyBorder="1" applyAlignment="1">
      <alignment horizontal="center" wrapText="1"/>
    </xf>
    <xf numFmtId="0" fontId="46" fillId="3" borderId="123" xfId="0" applyFont="1" applyFill="1" applyBorder="1" applyAlignment="1">
      <alignment horizontal="center" wrapText="1"/>
    </xf>
    <xf numFmtId="0" fontId="46" fillId="0" borderId="124" xfId="0" applyFont="1" applyBorder="1" applyAlignment="1">
      <alignment horizontal="center" wrapText="1"/>
    </xf>
    <xf numFmtId="14" fontId="23" fillId="2" borderId="125" xfId="0" applyNumberFormat="1" applyFont="1" applyFill="1" applyBorder="1" applyAlignment="1" applyProtection="1">
      <alignment horizontal="left" indent="2"/>
      <protection locked="0"/>
    </xf>
    <xf numFmtId="14" fontId="18" fillId="0" borderId="78" xfId="0" applyNumberFormat="1" applyFont="1" applyBorder="1" applyAlignment="1" applyProtection="1">
      <alignment horizontal="left" indent="2"/>
      <protection locked="0"/>
    </xf>
    <xf numFmtId="14" fontId="18" fillId="0" borderId="126" xfId="0" applyNumberFormat="1" applyFont="1" applyBorder="1" applyAlignment="1" applyProtection="1">
      <alignment horizontal="left" indent="2"/>
      <protection locked="0"/>
    </xf>
    <xf numFmtId="0" fontId="3" fillId="3" borderId="30" xfId="0" applyFont="1" applyFill="1" applyBorder="1" applyAlignment="1">
      <alignment horizontal="center" wrapText="1"/>
    </xf>
    <xf numFmtId="0" fontId="3" fillId="3" borderId="85" xfId="0" applyFont="1" applyFill="1" applyBorder="1" applyAlignment="1">
      <alignment horizontal="center" wrapText="1"/>
    </xf>
    <xf numFmtId="0" fontId="14" fillId="0" borderId="127" xfId="0" applyFont="1" applyBorder="1" applyAlignment="1">
      <alignment horizontal="right"/>
    </xf>
    <xf numFmtId="0" fontId="0" fillId="0" borderId="128" xfId="0" applyBorder="1" applyAlignment="1"/>
    <xf numFmtId="0" fontId="32" fillId="0" borderId="75" xfId="0" applyFont="1" applyBorder="1" applyAlignment="1" applyProtection="1">
      <alignment horizontal="left"/>
      <protection locked="0"/>
    </xf>
    <xf numFmtId="0" fontId="0" fillId="0" borderId="75" xfId="0" applyBorder="1" applyAlignment="1" applyProtection="1">
      <protection locked="0"/>
    </xf>
    <xf numFmtId="0" fontId="13" fillId="4" borderId="129" xfId="0" applyFont="1" applyFill="1" applyBorder="1" applyAlignment="1">
      <alignment horizontal="right" wrapText="1"/>
    </xf>
    <xf numFmtId="0" fontId="0" fillId="0" borderId="79" xfId="0" applyBorder="1" applyAlignment="1">
      <alignment wrapText="1"/>
    </xf>
    <xf numFmtId="0" fontId="15" fillId="4" borderId="130" xfId="0" applyFont="1" applyFill="1" applyBorder="1" applyAlignment="1">
      <alignment horizontal="right" wrapText="1"/>
    </xf>
    <xf numFmtId="0" fontId="0" fillId="0" borderId="100" xfId="0" applyBorder="1" applyAlignment="1">
      <alignment wrapText="1"/>
    </xf>
    <xf numFmtId="0" fontId="16" fillId="4" borderId="131" xfId="0" applyFont="1" applyFill="1" applyBorder="1" applyAlignment="1">
      <alignment horizontal="right"/>
    </xf>
    <xf numFmtId="0" fontId="0" fillId="0" borderId="123" xfId="0" applyBorder="1" applyAlignment="1"/>
    <xf numFmtId="0" fontId="0" fillId="0" borderId="132" xfId="0" applyBorder="1" applyAlignment="1"/>
    <xf numFmtId="0" fontId="2" fillId="0" borderId="5" xfId="0" applyFont="1" applyBorder="1" applyAlignment="1">
      <alignment horizontal="right"/>
    </xf>
    <xf numFmtId="0" fontId="0" fillId="0" borderId="0" xfId="0" applyAlignment="1"/>
    <xf numFmtId="0" fontId="18" fillId="0" borderId="77" xfId="0" applyFont="1" applyBorder="1" applyAlignment="1" applyProtection="1">
      <alignment horizontal="left"/>
      <protection locked="0"/>
    </xf>
    <xf numFmtId="0" fontId="18" fillId="0" borderId="100" xfId="0" applyFont="1" applyBorder="1" applyAlignment="1" applyProtection="1">
      <alignment horizontal="left"/>
      <protection locked="0"/>
    </xf>
    <xf numFmtId="0" fontId="18" fillId="0" borderId="39" xfId="0" applyFont="1" applyBorder="1" applyAlignment="1" applyProtection="1">
      <alignment horizontal="left"/>
      <protection locked="0"/>
    </xf>
    <xf numFmtId="0" fontId="23" fillId="2" borderId="13" xfId="0" applyFont="1" applyFill="1" applyBorder="1" applyAlignment="1" applyProtection="1">
      <alignment horizontal="center" wrapText="1"/>
      <protection locked="0"/>
    </xf>
    <xf numFmtId="0" fontId="18" fillId="0" borderId="133" xfId="0" applyFont="1" applyBorder="1" applyAlignment="1" applyProtection="1">
      <alignment horizontal="center" wrapText="1"/>
      <protection locked="0"/>
    </xf>
    <xf numFmtId="0" fontId="33" fillId="0" borderId="40" xfId="0" applyFont="1" applyBorder="1" applyAlignment="1" applyProtection="1">
      <alignment horizontal="center"/>
      <protection locked="0"/>
    </xf>
    <xf numFmtId="0" fontId="32" fillId="0" borderId="40" xfId="0" applyFont="1" applyBorder="1" applyAlignment="1" applyProtection="1">
      <alignment horizontal="center"/>
      <protection locked="0"/>
    </xf>
    <xf numFmtId="0" fontId="13" fillId="0" borderId="134" xfId="0" applyFont="1" applyFill="1" applyBorder="1" applyAlignment="1">
      <alignment horizontal="right" wrapText="1"/>
    </xf>
    <xf numFmtId="0" fontId="0" fillId="0" borderId="78" xfId="0" applyBorder="1" applyAlignment="1">
      <alignment wrapText="1"/>
    </xf>
    <xf numFmtId="0" fontId="32" fillId="0" borderId="40" xfId="0" applyFont="1" applyBorder="1" applyAlignment="1" applyProtection="1">
      <alignment horizontal="left"/>
      <protection locked="0"/>
    </xf>
    <xf numFmtId="0" fontId="0" fillId="0" borderId="40" xfId="0" applyBorder="1" applyAlignment="1" applyProtection="1">
      <protection locked="0"/>
    </xf>
    <xf numFmtId="0" fontId="14" fillId="0" borderId="80" xfId="0" applyFont="1" applyBorder="1" applyAlignment="1">
      <alignment horizontal="right"/>
    </xf>
    <xf numFmtId="0" fontId="2" fillId="0" borderId="0" xfId="0" applyFont="1" applyBorder="1" applyAlignment="1">
      <alignment horizontal="right"/>
    </xf>
    <xf numFmtId="0" fontId="13" fillId="0" borderId="0" xfId="0" applyFont="1" applyAlignment="1">
      <alignment horizontal="right"/>
    </xf>
    <xf numFmtId="0" fontId="13" fillId="0" borderId="76" xfId="0" applyFont="1" applyFill="1" applyBorder="1" applyAlignment="1">
      <alignment horizontal="right"/>
    </xf>
    <xf numFmtId="0" fontId="14" fillId="0" borderId="76" xfId="0" applyFont="1" applyBorder="1" applyAlignment="1"/>
    <xf numFmtId="0" fontId="15" fillId="0" borderId="80" xfId="0" applyFont="1" applyBorder="1" applyAlignment="1">
      <alignment horizontal="right"/>
    </xf>
    <xf numFmtId="0" fontId="15" fillId="0" borderId="0" xfId="0" applyFont="1" applyBorder="1" applyAlignment="1">
      <alignment horizontal="right"/>
    </xf>
    <xf numFmtId="0" fontId="32" fillId="0" borderId="135" xfId="0" applyFont="1" applyBorder="1" applyAlignment="1" applyProtection="1">
      <alignment horizontal="center"/>
      <protection locked="0"/>
    </xf>
    <xf numFmtId="0" fontId="32" fillId="0" borderId="75" xfId="0" applyFont="1" applyBorder="1" applyAlignment="1" applyProtection="1">
      <alignment horizontal="center"/>
      <protection locked="0"/>
    </xf>
    <xf numFmtId="0" fontId="32" fillId="0" borderId="121" xfId="0" applyFont="1" applyBorder="1" applyAlignment="1" applyProtection="1">
      <alignment horizontal="center"/>
      <protection locked="0"/>
    </xf>
    <xf numFmtId="0" fontId="18" fillId="0" borderId="63" xfId="0" applyFont="1" applyBorder="1" applyAlignment="1" applyProtection="1">
      <alignment horizontal="left"/>
      <protection locked="0"/>
    </xf>
    <xf numFmtId="0" fontId="18" fillId="0" borderId="78" xfId="0" applyFont="1" applyBorder="1" applyAlignment="1" applyProtection="1">
      <alignment horizontal="left"/>
      <protection locked="0"/>
    </xf>
    <xf numFmtId="0" fontId="18" fillId="0" borderId="126" xfId="0" applyFont="1" applyBorder="1" applyAlignment="1" applyProtection="1">
      <alignment horizontal="left"/>
      <protection locked="0"/>
    </xf>
    <xf numFmtId="0" fontId="18" fillId="0" borderId="51" xfId="0" applyFont="1" applyBorder="1" applyAlignment="1" applyProtection="1">
      <alignment horizontal="left"/>
      <protection locked="0"/>
    </xf>
    <xf numFmtId="0" fontId="18" fillId="0" borderId="79" xfId="0" applyFont="1" applyBorder="1" applyAlignment="1" applyProtection="1">
      <alignment horizontal="left"/>
      <protection locked="0"/>
    </xf>
    <xf numFmtId="0" fontId="18" fillId="0" borderId="35" xfId="0" applyFont="1" applyBorder="1" applyAlignment="1" applyProtection="1">
      <alignment horizontal="left"/>
      <protection locked="0"/>
    </xf>
    <xf numFmtId="0" fontId="46" fillId="0" borderId="15" xfId="0" applyFont="1" applyBorder="1" applyAlignment="1">
      <alignment horizontal="center" textRotation="90" wrapText="1"/>
    </xf>
    <xf numFmtId="0" fontId="46" fillId="0" borderId="86" xfId="0" applyFont="1" applyBorder="1" applyAlignment="1">
      <alignment horizontal="center" textRotation="90" wrapText="1"/>
    </xf>
    <xf numFmtId="0" fontId="44" fillId="3" borderId="136" xfId="0" applyFont="1" applyFill="1" applyBorder="1" applyAlignment="1">
      <alignment horizontal="center" textRotation="90" wrapText="1"/>
    </xf>
    <xf numFmtId="0" fontId="46" fillId="0" borderId="14" xfId="0" applyFont="1" applyBorder="1"/>
    <xf numFmtId="0" fontId="46" fillId="0" borderId="92" xfId="0" applyFont="1" applyBorder="1"/>
    <xf numFmtId="0" fontId="44" fillId="3" borderId="13" xfId="0" applyFont="1" applyFill="1" applyBorder="1" applyAlignment="1">
      <alignment horizontal="center" wrapText="1"/>
    </xf>
    <xf numFmtId="0" fontId="46" fillId="0" borderId="47" xfId="0" applyFont="1" applyBorder="1" applyAlignment="1">
      <alignment wrapText="1"/>
    </xf>
    <xf numFmtId="0" fontId="46" fillId="0" borderId="80" xfId="0" applyFont="1" applyBorder="1" applyAlignment="1">
      <alignment wrapText="1"/>
    </xf>
    <xf numFmtId="0" fontId="46" fillId="0" borderId="50" xfId="0" applyFont="1" applyBorder="1" applyAlignment="1">
      <alignment wrapText="1"/>
    </xf>
    <xf numFmtId="0" fontId="21" fillId="3" borderId="80" xfId="0" applyFont="1" applyFill="1" applyBorder="1" applyAlignment="1">
      <alignment horizontal="center" wrapText="1"/>
    </xf>
    <xf numFmtId="0" fontId="21" fillId="0" borderId="50" xfId="0" applyFont="1" applyBorder="1" applyAlignment="1">
      <alignment wrapText="1"/>
    </xf>
    <xf numFmtId="0" fontId="21" fillId="0" borderId="93" xfId="0" applyFont="1" applyBorder="1" applyAlignment="1">
      <alignment wrapText="1"/>
    </xf>
    <xf numFmtId="0" fontId="21" fillId="0" borderId="137" xfId="0" applyFont="1" applyBorder="1" applyAlignment="1">
      <alignment wrapText="1"/>
    </xf>
    <xf numFmtId="0" fontId="15" fillId="0" borderId="90" xfId="0" applyFont="1" applyFill="1" applyBorder="1" applyAlignment="1">
      <alignment horizontal="right"/>
    </xf>
    <xf numFmtId="0" fontId="0" fillId="0" borderId="76" xfId="0" applyBorder="1" applyAlignment="1">
      <alignment horizontal="right"/>
    </xf>
    <xf numFmtId="0" fontId="3" fillId="3" borderId="11" xfId="0" applyFont="1" applyFill="1" applyBorder="1" applyAlignment="1">
      <alignment horizontal="center" wrapText="1"/>
    </xf>
    <xf numFmtId="0" fontId="0" fillId="0" borderId="14" xfId="0" applyBorder="1" applyAlignment="1">
      <alignment wrapText="1"/>
    </xf>
    <xf numFmtId="0" fontId="0" fillId="0" borderId="92" xfId="0" applyBorder="1" applyAlignment="1">
      <alignment wrapText="1"/>
    </xf>
    <xf numFmtId="0" fontId="44" fillId="3" borderId="95" xfId="0" applyFont="1" applyFill="1" applyBorder="1" applyAlignment="1">
      <alignment horizontal="center" textRotation="90" wrapText="1"/>
    </xf>
    <xf numFmtId="0" fontId="44" fillId="3" borderId="80" xfId="0" applyFont="1" applyFill="1" applyBorder="1" applyAlignment="1">
      <alignment horizontal="center" textRotation="90" wrapText="1"/>
    </xf>
    <xf numFmtId="0" fontId="46" fillId="0" borderId="80" xfId="0" applyFont="1" applyBorder="1" applyAlignment="1">
      <alignment horizontal="center" textRotation="90" wrapText="1"/>
    </xf>
    <xf numFmtId="0" fontId="46" fillId="0" borderId="93" xfId="0" applyFont="1" applyBorder="1" applyAlignment="1">
      <alignment horizontal="center" textRotation="90" wrapText="1"/>
    </xf>
    <xf numFmtId="0" fontId="3" fillId="3" borderId="138"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139" xfId="0" applyBorder="1" applyAlignment="1">
      <alignment horizontal="center" vertical="center" wrapText="1"/>
    </xf>
    <xf numFmtId="0" fontId="0" fillId="0" borderId="40" xfId="0" applyBorder="1" applyAlignment="1">
      <alignment horizontal="center" vertical="center" wrapText="1"/>
    </xf>
    <xf numFmtId="0" fontId="2" fillId="12" borderId="95" xfId="0" applyFont="1" applyFill="1" applyBorder="1" applyAlignment="1">
      <alignment horizontal="right" vertical="center" wrapText="1"/>
    </xf>
    <xf numFmtId="0" fontId="16" fillId="12" borderId="98" xfId="0" applyFont="1" applyFill="1" applyBorder="1" applyAlignment="1">
      <alignment horizontal="right" vertical="center" wrapText="1"/>
    </xf>
    <xf numFmtId="0" fontId="16" fillId="12" borderId="96" xfId="0" applyFont="1" applyFill="1" applyBorder="1" applyAlignment="1">
      <alignment horizontal="right" vertical="center" wrapText="1"/>
    </xf>
    <xf numFmtId="0" fontId="0" fillId="12" borderId="66" xfId="0" applyFill="1" applyBorder="1" applyAlignment="1">
      <alignment vertical="center" wrapText="1"/>
    </xf>
    <xf numFmtId="0" fontId="0" fillId="12" borderId="40" xfId="0" applyFill="1" applyBorder="1" applyAlignment="1">
      <alignment vertical="center" wrapText="1"/>
    </xf>
    <xf numFmtId="0" fontId="0" fillId="12" borderId="49" xfId="0" applyFill="1" applyBorder="1" applyAlignment="1">
      <alignment vertical="center" wrapText="1"/>
    </xf>
    <xf numFmtId="0" fontId="0" fillId="12" borderId="95" xfId="0" applyFill="1" applyBorder="1" applyAlignment="1" applyProtection="1">
      <alignment vertical="center"/>
    </xf>
    <xf numFmtId="0" fontId="0" fillId="12" borderId="98" xfId="0" applyFill="1" applyBorder="1" applyAlignment="1" applyProtection="1">
      <alignment vertical="center"/>
    </xf>
    <xf numFmtId="0" fontId="0" fillId="12" borderId="96" xfId="0" applyFill="1" applyBorder="1" applyAlignment="1" applyProtection="1">
      <alignment vertical="center"/>
    </xf>
    <xf numFmtId="0" fontId="0" fillId="12" borderId="66" xfId="0" applyFill="1" applyBorder="1" applyAlignment="1">
      <alignment vertical="center"/>
    </xf>
    <xf numFmtId="0" fontId="0" fillId="12" borderId="40" xfId="0" applyFill="1" applyBorder="1" applyAlignment="1">
      <alignment vertical="center"/>
    </xf>
    <xf numFmtId="0" fontId="0" fillId="12" borderId="49" xfId="0" applyFill="1" applyBorder="1" applyAlignment="1">
      <alignment vertical="center"/>
    </xf>
    <xf numFmtId="49" fontId="32" fillId="0" borderId="135" xfId="0" applyNumberFormat="1" applyFont="1" applyBorder="1" applyAlignment="1" applyProtection="1">
      <alignment horizontal="center"/>
      <protection locked="0"/>
    </xf>
    <xf numFmtId="49" fontId="32" fillId="0" borderId="75" xfId="0" applyNumberFormat="1" applyFont="1" applyBorder="1" applyAlignment="1" applyProtection="1">
      <alignment horizontal="center"/>
      <protection locked="0"/>
    </xf>
    <xf numFmtId="49" fontId="32" fillId="0" borderId="121" xfId="0" applyNumberFormat="1" applyFont="1" applyBorder="1" applyAlignment="1" applyProtection="1">
      <alignment horizontal="center"/>
      <protection locked="0"/>
    </xf>
    <xf numFmtId="9" fontId="7" fillId="2" borderId="119" xfId="0" applyNumberFormat="1" applyFont="1" applyFill="1" applyBorder="1" applyAlignment="1">
      <alignment horizontal="center" wrapText="1"/>
    </xf>
    <xf numFmtId="0" fontId="0" fillId="0" borderId="120" xfId="0" applyBorder="1" applyAlignment="1">
      <alignment horizontal="center" wrapText="1"/>
    </xf>
    <xf numFmtId="0" fontId="1" fillId="7" borderId="119" xfId="0" applyFont="1" applyFill="1" applyBorder="1" applyAlignment="1" applyProtection="1">
      <alignment horizontal="center"/>
      <protection locked="0"/>
    </xf>
    <xf numFmtId="0" fontId="1" fillId="7" borderId="120" xfId="0" applyFont="1" applyFill="1" applyBorder="1" applyAlignment="1" applyProtection="1">
      <alignment horizontal="center"/>
      <protection locked="0"/>
    </xf>
    <xf numFmtId="0" fontId="16" fillId="7" borderId="140" xfId="0" applyFont="1" applyFill="1" applyBorder="1" applyAlignment="1">
      <alignment horizontal="right"/>
    </xf>
    <xf numFmtId="0" fontId="0" fillId="0" borderId="75" xfId="0" applyBorder="1" applyAlignment="1"/>
    <xf numFmtId="0" fontId="0" fillId="0" borderId="82" xfId="0" applyBorder="1" applyAlignment="1"/>
    <xf numFmtId="0" fontId="7" fillId="11" borderId="141" xfId="0" applyFont="1" applyFill="1" applyBorder="1" applyAlignment="1">
      <alignment horizontal="center" wrapText="1"/>
    </xf>
    <xf numFmtId="0" fontId="7" fillId="11" borderId="142" xfId="0" applyFont="1" applyFill="1" applyBorder="1" applyAlignment="1">
      <alignment horizontal="center" wrapText="1"/>
    </xf>
    <xf numFmtId="0" fontId="0" fillId="11" borderId="143" xfId="0" applyFill="1" applyBorder="1"/>
    <xf numFmtId="0" fontId="1" fillId="7" borderId="144" xfId="0" applyFont="1" applyFill="1" applyBorder="1" applyAlignment="1" applyProtection="1">
      <alignment horizontal="center" wrapText="1"/>
      <protection locked="0"/>
    </xf>
    <xf numFmtId="0" fontId="1" fillId="7" borderId="75" xfId="0" applyFont="1" applyFill="1" applyBorder="1" applyAlignment="1" applyProtection="1">
      <alignment horizontal="center" wrapText="1"/>
      <protection locked="0"/>
    </xf>
    <xf numFmtId="0" fontId="1" fillId="7" borderId="120" xfId="0" applyFont="1" applyFill="1" applyBorder="1" applyAlignment="1" applyProtection="1">
      <alignment horizontal="center" wrapText="1"/>
      <protection locked="0"/>
    </xf>
    <xf numFmtId="0" fontId="1" fillId="4" borderId="144" xfId="0" applyFont="1" applyFill="1" applyBorder="1" applyAlignment="1">
      <alignment horizontal="center"/>
    </xf>
    <xf numFmtId="0" fontId="1" fillId="4" borderId="75" xfId="0" applyFont="1" applyFill="1" applyBorder="1" applyAlignment="1">
      <alignment horizontal="center"/>
    </xf>
    <xf numFmtId="0" fontId="15" fillId="0" borderId="90" xfId="0" applyFont="1" applyBorder="1" applyAlignment="1">
      <alignment horizontal="right"/>
    </xf>
    <xf numFmtId="0" fontId="43" fillId="3" borderId="145" xfId="0" applyFont="1" applyFill="1" applyBorder="1" applyAlignment="1">
      <alignment horizontal="center" wrapText="1"/>
    </xf>
    <xf numFmtId="0" fontId="49" fillId="0" borderId="23" xfId="0" applyFont="1" applyBorder="1"/>
    <xf numFmtId="0" fontId="49" fillId="0" borderId="47" xfId="0" applyFont="1" applyBorder="1"/>
    <xf numFmtId="0" fontId="49" fillId="0" borderId="5" xfId="0" applyFont="1" applyBorder="1"/>
    <xf numFmtId="0" fontId="49" fillId="0" borderId="0" xfId="0" applyFont="1"/>
    <xf numFmtId="0" fontId="49" fillId="0" borderId="50" xfId="0" applyFont="1" applyBorder="1"/>
    <xf numFmtId="165" fontId="23" fillId="2" borderId="63" xfId="0" applyNumberFormat="1" applyFont="1" applyFill="1" applyBorder="1" applyAlignment="1" applyProtection="1">
      <alignment horizontal="right"/>
      <protection locked="0"/>
    </xf>
    <xf numFmtId="165" fontId="0" fillId="0" borderId="146" xfId="0" applyNumberFormat="1" applyBorder="1" applyAlignment="1" applyProtection="1">
      <alignment horizontal="right"/>
      <protection locked="0"/>
    </xf>
    <xf numFmtId="42" fontId="23" fillId="2" borderId="51" xfId="0" applyNumberFormat="1" applyFont="1" applyFill="1" applyBorder="1" applyAlignment="1" applyProtection="1">
      <alignment horizontal="left"/>
      <protection locked="0"/>
    </xf>
    <xf numFmtId="42" fontId="0" fillId="0" borderId="45" xfId="0" applyNumberFormat="1" applyBorder="1" applyAlignment="1" applyProtection="1">
      <protection locked="0"/>
    </xf>
    <xf numFmtId="0" fontId="44" fillId="3" borderId="147" xfId="0" applyFont="1" applyFill="1" applyBorder="1" applyAlignment="1">
      <alignment horizontal="center" textRotation="90" wrapText="1"/>
    </xf>
    <xf numFmtId="0" fontId="44" fillId="3" borderId="148" xfId="0" applyFont="1" applyFill="1" applyBorder="1" applyAlignment="1">
      <alignment horizontal="center" textRotation="90" wrapText="1"/>
    </xf>
    <xf numFmtId="0" fontId="44" fillId="3" borderId="149" xfId="0" applyFont="1" applyFill="1" applyBorder="1" applyAlignment="1">
      <alignment horizontal="center" textRotation="90" wrapText="1"/>
    </xf>
    <xf numFmtId="0" fontId="44" fillId="3" borderId="150" xfId="0" applyFont="1" applyFill="1" applyBorder="1" applyAlignment="1">
      <alignment horizontal="center" textRotation="90" wrapText="1"/>
    </xf>
    <xf numFmtId="0" fontId="0" fillId="0" borderId="123" xfId="0" applyBorder="1"/>
    <xf numFmtId="0" fontId="0" fillId="0" borderId="124" xfId="0" applyBorder="1"/>
    <xf numFmtId="0" fontId="45" fillId="3" borderId="80" xfId="0" applyFont="1" applyFill="1" applyBorder="1" applyAlignment="1">
      <alignment horizontal="center" vertical="center" wrapText="1"/>
    </xf>
    <xf numFmtId="0" fontId="0" fillId="0" borderId="80" xfId="0" applyBorder="1"/>
    <xf numFmtId="0" fontId="0" fillId="0" borderId="66" xfId="0" applyBorder="1"/>
    <xf numFmtId="0" fontId="0" fillId="0" borderId="40" xfId="0" applyBorder="1"/>
    <xf numFmtId="0" fontId="0" fillId="0" borderId="49" xfId="0" applyBorder="1"/>
    <xf numFmtId="0" fontId="0" fillId="0" borderId="40" xfId="0" applyBorder="1" applyAlignment="1" applyProtection="1">
      <alignment horizontal="center"/>
      <protection locked="0"/>
    </xf>
    <xf numFmtId="0" fontId="0" fillId="0" borderId="40" xfId="0" applyBorder="1" applyAlignment="1">
      <alignment horizontal="center"/>
    </xf>
    <xf numFmtId="49" fontId="0" fillId="0" borderId="40" xfId="0" applyNumberFormat="1" applyBorder="1" applyAlignment="1"/>
    <xf numFmtId="0" fontId="0" fillId="0" borderId="40" xfId="0" applyBorder="1" applyAlignment="1"/>
    <xf numFmtId="164" fontId="23" fillId="9" borderId="151" xfId="0" applyNumberFormat="1" applyFont="1" applyFill="1" applyBorder="1" applyAlignment="1" applyProtection="1">
      <alignment wrapText="1"/>
    </xf>
    <xf numFmtId="164" fontId="23" fillId="9" borderId="152" xfId="0" applyNumberFormat="1" applyFont="1" applyFill="1" applyBorder="1" applyAlignment="1" applyProtection="1">
      <alignment wrapText="1"/>
    </xf>
    <xf numFmtId="42" fontId="23" fillId="2" borderId="71" xfId="0" applyNumberFormat="1" applyFont="1" applyFill="1" applyBorder="1" applyAlignment="1" applyProtection="1">
      <alignment horizontal="left"/>
      <protection locked="0"/>
    </xf>
    <xf numFmtId="42" fontId="0" fillId="0" borderId="153" xfId="0" applyNumberFormat="1" applyBorder="1" applyAlignment="1" applyProtection="1">
      <protection locked="0"/>
    </xf>
    <xf numFmtId="0" fontId="13" fillId="0" borderId="58" xfId="0" applyFont="1" applyFill="1" applyBorder="1" applyAlignment="1">
      <alignment horizontal="right"/>
    </xf>
    <xf numFmtId="0" fontId="0" fillId="0" borderId="58" xfId="0" applyBorder="1" applyAlignment="1"/>
    <xf numFmtId="0" fontId="23" fillId="3" borderId="80" xfId="0" applyFont="1" applyFill="1" applyBorder="1" applyAlignment="1">
      <alignment horizontal="center" wrapText="1"/>
    </xf>
    <xf numFmtId="0" fontId="23" fillId="0" borderId="50" xfId="0" applyFont="1" applyBorder="1" applyAlignment="1">
      <alignment wrapText="1"/>
    </xf>
    <xf numFmtId="0" fontId="23" fillId="0" borderId="93" xfId="0" applyFont="1" applyBorder="1" applyAlignment="1">
      <alignment wrapText="1"/>
    </xf>
    <xf numFmtId="0" fontId="23" fillId="0" borderId="137" xfId="0" applyFont="1" applyBorder="1" applyAlignment="1">
      <alignment wrapText="1"/>
    </xf>
    <xf numFmtId="0" fontId="44" fillId="3" borderId="96" xfId="0" applyFont="1" applyFill="1" applyBorder="1" applyAlignment="1">
      <alignment horizontal="center" textRotation="90" wrapText="1"/>
    </xf>
    <xf numFmtId="0" fontId="44" fillId="3" borderId="16" xfId="0" applyFont="1" applyFill="1" applyBorder="1" applyAlignment="1">
      <alignment horizontal="center" textRotation="90" wrapText="1"/>
    </xf>
    <xf numFmtId="0" fontId="44" fillId="3" borderId="18" xfId="0" applyFont="1" applyFill="1" applyBorder="1" applyAlignment="1">
      <alignment horizontal="center" textRotation="90" wrapText="1"/>
    </xf>
    <xf numFmtId="0" fontId="43" fillId="3" borderId="23" xfId="0" applyFont="1" applyFill="1" applyBorder="1" applyAlignment="1">
      <alignment horizontal="center" wrapText="1"/>
    </xf>
    <xf numFmtId="0" fontId="43" fillId="3" borderId="47" xfId="0" applyFont="1" applyFill="1" applyBorder="1" applyAlignment="1">
      <alignment horizontal="center" wrapText="1"/>
    </xf>
    <xf numFmtId="0" fontId="43" fillId="3" borderId="5" xfId="0" applyFont="1" applyFill="1" applyBorder="1" applyAlignment="1">
      <alignment horizontal="center" wrapText="1"/>
    </xf>
    <xf numFmtId="0" fontId="43" fillId="3" borderId="0" xfId="0" applyFont="1" applyFill="1" applyBorder="1" applyAlignment="1">
      <alignment horizontal="center" wrapText="1"/>
    </xf>
    <xf numFmtId="0" fontId="43" fillId="3" borderId="50" xfId="0" applyFont="1" applyFill="1" applyBorder="1" applyAlignment="1">
      <alignment horizontal="center" wrapText="1"/>
    </xf>
    <xf numFmtId="0" fontId="0" fillId="0" borderId="75" xfId="0" applyBorder="1" applyAlignment="1" applyProtection="1">
      <alignment horizontal="center"/>
      <protection locked="0"/>
    </xf>
    <xf numFmtId="0" fontId="0" fillId="0" borderId="121" xfId="0" applyBorder="1" applyAlignment="1" applyProtection="1">
      <alignment horizontal="center"/>
      <protection locked="0"/>
    </xf>
    <xf numFmtId="0" fontId="34" fillId="0" borderId="23" xfId="0" applyFont="1" applyBorder="1" applyAlignment="1">
      <alignment horizontal="center" vertical="center" wrapText="1"/>
    </xf>
    <xf numFmtId="0" fontId="34" fillId="0" borderId="139" xfId="0" applyFont="1" applyBorder="1" applyAlignment="1">
      <alignment horizontal="center" vertical="center" wrapText="1"/>
    </xf>
    <xf numFmtId="0" fontId="34" fillId="0" borderId="40" xfId="0" applyFont="1" applyBorder="1" applyAlignment="1">
      <alignment horizontal="center" vertical="center" wrapText="1"/>
    </xf>
    <xf numFmtId="42" fontId="23" fillId="2" borderId="63" xfId="0" applyNumberFormat="1" applyFont="1" applyFill="1" applyBorder="1" applyAlignment="1" applyProtection="1">
      <alignment horizontal="center"/>
      <protection locked="0"/>
    </xf>
    <xf numFmtId="42" fontId="0" fillId="0" borderId="146" xfId="0" applyNumberFormat="1" applyBorder="1" applyAlignment="1" applyProtection="1">
      <protection locked="0"/>
    </xf>
    <xf numFmtId="49" fontId="41" fillId="0" borderId="154" xfId="0" applyNumberFormat="1" applyFont="1" applyFill="1" applyBorder="1" applyAlignment="1" applyProtection="1">
      <alignment horizontal="right"/>
    </xf>
    <xf numFmtId="0" fontId="16" fillId="0" borderId="58" xfId="0" applyFont="1" applyBorder="1" applyAlignment="1" applyProtection="1">
      <alignment horizontal="right"/>
    </xf>
    <xf numFmtId="0" fontId="16" fillId="0" borderId="155" xfId="0" applyFont="1" applyBorder="1" applyAlignment="1" applyProtection="1">
      <alignment horizontal="right"/>
    </xf>
    <xf numFmtId="0" fontId="10" fillId="0" borderId="30" xfId="0" applyFont="1" applyBorder="1" applyAlignment="1">
      <alignment horizontal="center"/>
    </xf>
    <xf numFmtId="0" fontId="15" fillId="0" borderId="58" xfId="0" applyFont="1" applyFill="1" applyBorder="1" applyAlignment="1">
      <alignment horizontal="right"/>
    </xf>
    <xf numFmtId="0" fontId="0" fillId="0" borderId="58" xfId="0" applyBorder="1" applyAlignment="1">
      <alignment horizontal="right"/>
    </xf>
    <xf numFmtId="0" fontId="15" fillId="0" borderId="58" xfId="0" applyFont="1" applyBorder="1" applyAlignment="1">
      <alignment horizontal="right"/>
    </xf>
    <xf numFmtId="0" fontId="0" fillId="0" borderId="41" xfId="0" applyFill="1" applyBorder="1" applyAlignment="1">
      <alignment horizontal="center"/>
    </xf>
    <xf numFmtId="0" fontId="0" fillId="0" borderId="30" xfId="0" applyBorder="1" applyAlignment="1">
      <alignment horizontal="center"/>
    </xf>
    <xf numFmtId="0" fontId="0" fillId="0" borderId="0" xfId="0" applyBorder="1" applyAlignment="1"/>
    <xf numFmtId="0" fontId="22" fillId="0" borderId="0" xfId="0" applyFont="1" applyBorder="1" applyAlignment="1"/>
    <xf numFmtId="0" fontId="0" fillId="4" borderId="58" xfId="0" applyFill="1" applyBorder="1" applyAlignment="1">
      <alignment horizontal="center"/>
    </xf>
    <xf numFmtId="0" fontId="0" fillId="0" borderId="156" xfId="0" applyBorder="1" applyAlignment="1"/>
    <xf numFmtId="0" fontId="14" fillId="0" borderId="0" xfId="0" applyFont="1" applyBorder="1" applyAlignment="1"/>
    <xf numFmtId="0" fontId="13" fillId="0" borderId="0" xfId="0" applyFont="1" applyBorder="1" applyAlignment="1">
      <alignment horizontal="right" wrapText="1"/>
    </xf>
    <xf numFmtId="0" fontId="13" fillId="0" borderId="0" xfId="0" applyFont="1" applyBorder="1" applyAlignment="1">
      <alignment horizontal="right"/>
    </xf>
    <xf numFmtId="0" fontId="44" fillId="3" borderId="30" xfId="0" applyFont="1" applyFill="1" applyBorder="1" applyAlignment="1">
      <alignment horizontal="center" wrapText="1"/>
    </xf>
    <xf numFmtId="0" fontId="44" fillId="3" borderId="85" xfId="0" applyFont="1" applyFill="1" applyBorder="1" applyAlignment="1">
      <alignment horizontal="center" wrapText="1"/>
    </xf>
    <xf numFmtId="0" fontId="0" fillId="0" borderId="0" xfId="0" applyBorder="1" applyAlignment="1">
      <alignment horizontal="center" wrapText="1"/>
    </xf>
    <xf numFmtId="0" fontId="3" fillId="10" borderId="13" xfId="0" applyFont="1" applyFill="1" applyBorder="1" applyAlignment="1">
      <alignment horizontal="center" vertical="center" wrapText="1"/>
    </xf>
    <xf numFmtId="0" fontId="0" fillId="0" borderId="109" xfId="0" applyBorder="1" applyAlignment="1">
      <alignment vertical="center" wrapText="1"/>
    </xf>
    <xf numFmtId="0" fontId="0" fillId="0" borderId="80" xfId="0" applyBorder="1" applyAlignment="1">
      <alignment vertical="center" wrapText="1"/>
    </xf>
    <xf numFmtId="0" fontId="0" fillId="0" borderId="2" xfId="0" applyBorder="1" applyAlignment="1">
      <alignment vertical="center" wrapText="1"/>
    </xf>
    <xf numFmtId="0" fontId="0" fillId="0" borderId="93" xfId="0" applyBorder="1" applyAlignment="1">
      <alignment vertical="center" wrapText="1"/>
    </xf>
    <xf numFmtId="0" fontId="0" fillId="0" borderId="115" xfId="0" applyBorder="1" applyAlignment="1">
      <alignment vertical="center" wrapText="1"/>
    </xf>
    <xf numFmtId="0" fontId="50" fillId="8" borderId="30" xfId="0" applyFont="1" applyFill="1" applyBorder="1" applyAlignment="1">
      <alignment horizontal="center" textRotation="90" wrapText="1"/>
    </xf>
    <xf numFmtId="0" fontId="3" fillId="8" borderId="15" xfId="0" applyFont="1" applyFill="1" applyBorder="1" applyAlignment="1">
      <alignment horizontal="center" textRotation="90" wrapText="1"/>
    </xf>
    <xf numFmtId="0" fontId="0" fillId="0" borderId="40" xfId="0" applyBorder="1" applyAlignment="1" applyProtection="1"/>
    <xf numFmtId="0" fontId="23" fillId="2" borderId="151" xfId="0" applyFont="1" applyFill="1" applyBorder="1" applyAlignment="1" applyProtection="1">
      <alignment horizontal="center" wrapText="1"/>
      <protection locked="0"/>
    </xf>
    <xf numFmtId="0" fontId="18" fillId="0" borderId="72" xfId="0" applyFont="1" applyBorder="1" applyAlignment="1" applyProtection="1">
      <alignment horizontal="center" wrapText="1"/>
      <protection locked="0"/>
    </xf>
    <xf numFmtId="14" fontId="23" fillId="2" borderId="151" xfId="0" applyNumberFormat="1" applyFont="1" applyFill="1" applyBorder="1" applyAlignment="1" applyProtection="1">
      <alignment horizontal="left" indent="2"/>
      <protection locked="0"/>
    </xf>
    <xf numFmtId="14" fontId="18" fillId="0" borderId="157" xfId="0" applyNumberFormat="1" applyFont="1" applyBorder="1" applyAlignment="1" applyProtection="1">
      <alignment horizontal="left" indent="2"/>
      <protection locked="0"/>
    </xf>
    <xf numFmtId="14" fontId="18" fillId="0" borderId="69" xfId="0" applyNumberFormat="1" applyFont="1" applyBorder="1" applyAlignment="1" applyProtection="1">
      <alignment horizontal="left" indent="2"/>
      <protection locked="0"/>
    </xf>
    <xf numFmtId="0" fontId="18" fillId="0" borderId="71" xfId="0" applyFont="1" applyBorder="1" applyAlignment="1" applyProtection="1">
      <alignment horizontal="left"/>
      <protection locked="0"/>
    </xf>
    <xf numFmtId="0" fontId="18" fillId="0" borderId="157" xfId="0" applyFont="1" applyBorder="1" applyAlignment="1" applyProtection="1">
      <alignment horizontal="left"/>
      <protection locked="0"/>
    </xf>
    <xf numFmtId="0" fontId="18" fillId="0" borderId="69" xfId="0" applyFont="1" applyBorder="1" applyAlignment="1" applyProtection="1">
      <alignment horizontal="left"/>
      <protection locked="0"/>
    </xf>
    <xf numFmtId="0" fontId="7" fillId="11" borderId="140" xfId="0" applyFont="1" applyFill="1" applyBorder="1" applyAlignment="1">
      <alignment horizontal="center" wrapText="1"/>
    </xf>
    <xf numFmtId="0" fontId="7" fillId="11" borderId="75" xfId="0" applyFont="1" applyFill="1" applyBorder="1" applyAlignment="1">
      <alignment horizontal="center" wrapText="1"/>
    </xf>
    <xf numFmtId="0" fontId="7" fillId="11" borderId="82" xfId="0" applyFont="1" applyFill="1" applyBorder="1" applyAlignment="1">
      <alignment horizontal="center" wrapText="1"/>
    </xf>
    <xf numFmtId="0" fontId="1" fillId="7" borderId="140" xfId="0" applyFont="1" applyFill="1" applyBorder="1" applyAlignment="1" applyProtection="1">
      <alignment horizontal="center" wrapText="1"/>
      <protection locked="0"/>
    </xf>
    <xf numFmtId="0" fontId="1" fillId="7" borderId="82" xfId="0" applyFont="1" applyFill="1" applyBorder="1" applyAlignment="1" applyProtection="1">
      <alignment horizontal="center" wrapText="1"/>
      <protection locked="0"/>
    </xf>
    <xf numFmtId="0" fontId="1" fillId="4" borderId="140" xfId="0" applyFont="1" applyFill="1" applyBorder="1" applyAlignment="1">
      <alignment horizontal="center"/>
    </xf>
    <xf numFmtId="0" fontId="1" fillId="4" borderId="82" xfId="0" applyFont="1" applyFill="1" applyBorder="1" applyAlignment="1">
      <alignment horizontal="center"/>
    </xf>
    <xf numFmtId="0" fontId="3" fillId="8" borderId="158" xfId="0" applyFont="1" applyFill="1" applyBorder="1" applyAlignment="1">
      <alignment horizontal="center" textRotation="90" wrapText="1"/>
    </xf>
    <xf numFmtId="0" fontId="3" fillId="8" borderId="50" xfId="0" applyFont="1" applyFill="1" applyBorder="1" applyAlignment="1">
      <alignment horizontal="center" textRotation="90" wrapText="1"/>
    </xf>
    <xf numFmtId="0" fontId="0" fillId="4" borderId="59" xfId="0" applyFill="1" applyBorder="1" applyAlignment="1">
      <alignment horizontal="center"/>
    </xf>
    <xf numFmtId="0" fontId="14" fillId="0" borderId="159" xfId="0" applyFont="1" applyBorder="1" applyAlignment="1" applyProtection="1">
      <alignment horizontal="center" vertical="center"/>
    </xf>
    <xf numFmtId="0" fontId="14" fillId="0" borderId="58" xfId="0" applyFont="1" applyBorder="1" applyAlignment="1" applyProtection="1">
      <alignment horizontal="center" vertical="center"/>
    </xf>
    <xf numFmtId="0" fontId="14" fillId="0" borderId="155" xfId="0" applyFont="1" applyBorder="1" applyAlignment="1" applyProtection="1">
      <alignment horizontal="center" vertical="center"/>
    </xf>
    <xf numFmtId="0" fontId="0" fillId="0" borderId="66" xfId="0" applyBorder="1" applyAlignment="1">
      <alignment horizontal="center" wrapText="1"/>
    </xf>
    <xf numFmtId="0" fontId="0" fillId="0" borderId="40" xfId="0" applyBorder="1" applyAlignment="1">
      <alignment horizontal="center" wrapText="1"/>
    </xf>
    <xf numFmtId="0" fontId="0" fillId="0" borderId="49" xfId="0" applyBorder="1" applyAlignment="1">
      <alignment horizontal="center" wrapText="1"/>
    </xf>
    <xf numFmtId="0" fontId="14" fillId="0" borderId="154" xfId="0" applyFont="1" applyBorder="1" applyAlignment="1" applyProtection="1">
      <alignment horizontal="center" vertical="center"/>
    </xf>
    <xf numFmtId="0" fontId="14" fillId="0" borderId="59" xfId="0" applyFont="1" applyBorder="1" applyAlignment="1" applyProtection="1">
      <alignment horizontal="center" vertical="center"/>
    </xf>
    <xf numFmtId="0" fontId="1" fillId="4" borderId="119" xfId="0" applyFont="1" applyFill="1" applyBorder="1" applyAlignment="1">
      <alignment horizontal="center" wrapText="1"/>
    </xf>
    <xf numFmtId="0" fontId="1" fillId="4" borderId="75" xfId="0" applyFont="1" applyFill="1" applyBorder="1" applyAlignment="1">
      <alignment horizontal="center" wrapText="1"/>
    </xf>
    <xf numFmtId="9" fontId="6" fillId="2" borderId="119" xfId="0" applyNumberFormat="1" applyFont="1" applyFill="1" applyBorder="1" applyAlignment="1">
      <alignment horizontal="center" wrapText="1"/>
    </xf>
    <xf numFmtId="9" fontId="6" fillId="2" borderId="75" xfId="0" applyNumberFormat="1" applyFont="1" applyFill="1" applyBorder="1" applyAlignment="1">
      <alignment horizontal="center" wrapText="1"/>
    </xf>
    <xf numFmtId="9" fontId="6" fillId="2" borderId="82" xfId="0" applyNumberFormat="1" applyFont="1" applyFill="1" applyBorder="1" applyAlignment="1">
      <alignment horizontal="center" wrapText="1"/>
    </xf>
    <xf numFmtId="0" fontId="0" fillId="0" borderId="80" xfId="0" applyBorder="1" applyAlignment="1">
      <alignment horizontal="center" wrapText="1"/>
    </xf>
    <xf numFmtId="0" fontId="23" fillId="0" borderId="0" xfId="0" applyFont="1" applyBorder="1" applyAlignment="1">
      <alignment horizontal="center" wrapText="1"/>
    </xf>
    <xf numFmtId="0" fontId="44" fillId="3" borderId="23" xfId="0" applyFont="1" applyFill="1" applyBorder="1" applyAlignment="1">
      <alignment horizontal="center" wrapText="1"/>
    </xf>
    <xf numFmtId="0" fontId="44" fillId="3" borderId="17" xfId="0" applyFont="1" applyFill="1" applyBorder="1" applyAlignment="1">
      <alignment horizontal="center" wrapText="1"/>
    </xf>
    <xf numFmtId="0" fontId="44" fillId="3" borderId="0" xfId="0" applyFont="1" applyFill="1" applyBorder="1" applyAlignment="1">
      <alignment horizontal="center" wrapText="1"/>
    </xf>
    <xf numFmtId="0" fontId="44" fillId="3" borderId="16" xfId="0" applyFont="1" applyFill="1" applyBorder="1" applyAlignment="1">
      <alignment horizontal="center" wrapText="1"/>
    </xf>
    <xf numFmtId="0" fontId="3" fillId="3" borderId="0" xfId="0" applyFont="1" applyFill="1" applyBorder="1" applyAlignment="1">
      <alignment horizontal="center" textRotation="90" wrapText="1"/>
    </xf>
    <xf numFmtId="0" fontId="3" fillId="3" borderId="16" xfId="0" applyFont="1" applyFill="1" applyBorder="1" applyAlignment="1">
      <alignment horizontal="center" textRotation="90" wrapText="1"/>
    </xf>
    <xf numFmtId="9" fontId="0" fillId="11" borderId="131" xfId="0" applyNumberFormat="1" applyFill="1" applyBorder="1" applyAlignment="1" applyProtection="1">
      <alignment horizontal="center"/>
      <protection locked="0"/>
    </xf>
    <xf numFmtId="9" fontId="0" fillId="11" borderId="123" xfId="0" applyNumberFormat="1" applyFill="1" applyBorder="1" applyAlignment="1" applyProtection="1">
      <alignment horizontal="center"/>
      <protection locked="0"/>
    </xf>
    <xf numFmtId="9" fontId="0" fillId="11" borderId="132" xfId="0" applyNumberFormat="1" applyFill="1" applyBorder="1" applyAlignment="1" applyProtection="1">
      <alignment horizontal="center"/>
      <protection locked="0"/>
    </xf>
    <xf numFmtId="0" fontId="1" fillId="7" borderId="119" xfId="0" applyFont="1" applyFill="1" applyBorder="1" applyAlignment="1" applyProtection="1">
      <alignment horizontal="center" wrapText="1"/>
      <protection locked="0"/>
    </xf>
    <xf numFmtId="0" fontId="0" fillId="0" borderId="64" xfId="0" applyFill="1" applyBorder="1" applyAlignment="1">
      <alignment horizontal="center"/>
    </xf>
    <xf numFmtId="0" fontId="0" fillId="0" borderId="160" xfId="0" applyFill="1" applyBorder="1" applyAlignment="1">
      <alignment horizontal="center"/>
    </xf>
    <xf numFmtId="0" fontId="0" fillId="0" borderId="65" xfId="0" applyFill="1" applyBorder="1" applyAlignment="1">
      <alignment horizontal="center"/>
    </xf>
    <xf numFmtId="0" fontId="0" fillId="0" borderId="66" xfId="0" applyFill="1" applyBorder="1" applyAlignment="1">
      <alignment horizontal="center"/>
    </xf>
    <xf numFmtId="0" fontId="0" fillId="0" borderId="40" xfId="0" applyFill="1" applyBorder="1" applyAlignment="1">
      <alignment horizontal="center"/>
    </xf>
    <xf numFmtId="0" fontId="0" fillId="0" borderId="49" xfId="0" applyFill="1" applyBorder="1" applyAlignment="1">
      <alignment horizontal="center"/>
    </xf>
    <xf numFmtId="0" fontId="29" fillId="0" borderId="154" xfId="0" applyFont="1" applyBorder="1" applyAlignment="1"/>
    <xf numFmtId="0" fontId="2" fillId="3" borderId="14" xfId="0" applyFont="1" applyFill="1" applyBorder="1" applyAlignment="1">
      <alignment horizontal="center" textRotation="90" wrapText="1"/>
    </xf>
  </cellXfs>
  <cellStyles count="1">
    <cellStyle name="Normal" xfId="0" builtinId="0"/>
  </cellStyles>
  <dxfs count="106">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7"/>
        </patternFill>
      </fill>
    </dxf>
    <dxf>
      <fill>
        <patternFill>
          <bgColor indexed="47"/>
        </patternFill>
      </fill>
    </dxf>
    <dxf>
      <fill>
        <patternFill>
          <bgColor indexed="43"/>
        </patternFill>
      </fill>
    </dxf>
    <dxf>
      <fill>
        <patternFill>
          <bgColor indexed="43"/>
        </patternFill>
      </fill>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ont>
        <condense val="0"/>
        <extend val="0"/>
        <color indexed="31"/>
      </font>
    </dxf>
    <dxf>
      <font>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patternType="none">
          <bgColor indexed="65"/>
        </patternFill>
      </fill>
    </dxf>
    <dxf>
      <fill>
        <patternFill patternType="solid">
          <bgColor indexed="22"/>
        </patternFill>
      </fill>
    </dxf>
    <dxf>
      <fill>
        <patternFill patternType="none">
          <bgColor indexed="65"/>
        </patternFill>
      </fill>
    </dxf>
    <dxf>
      <fill>
        <patternFill patternType="solid">
          <bgColor indexed="22"/>
        </patternFill>
      </fill>
    </dxf>
    <dxf>
      <fill>
        <patternFill>
          <bgColor indexed="43"/>
        </patternFill>
      </fill>
    </dxf>
    <dxf>
      <font>
        <b/>
        <i val="0"/>
        <condense val="0"/>
        <extend val="0"/>
        <color indexed="10"/>
      </font>
    </dxf>
    <dxf>
      <fill>
        <patternFill>
          <bgColor indexed="43"/>
        </patternFill>
      </fill>
    </dxf>
    <dxf>
      <font>
        <b/>
        <i val="0"/>
        <condense val="0"/>
        <extend val="0"/>
        <color indexed="10"/>
      </font>
    </dxf>
    <dxf>
      <font>
        <condense val="0"/>
        <extend val="0"/>
        <color indexed="31"/>
      </font>
    </dxf>
    <dxf>
      <font>
        <condense val="0"/>
        <extend val="0"/>
        <color indexed="10"/>
      </font>
    </dxf>
    <dxf>
      <fill>
        <patternFill>
          <bgColor indexed="47"/>
        </patternFill>
      </fill>
    </dxf>
    <dxf>
      <fill>
        <patternFill>
          <bgColor indexed="47"/>
        </patternFill>
      </fill>
    </dxf>
    <dxf>
      <fill>
        <patternFill>
          <bgColor indexed="43"/>
        </patternFill>
      </fill>
    </dxf>
    <dxf>
      <fill>
        <patternFill patternType="none">
          <bgColor indexed="65"/>
        </patternFill>
      </fill>
    </dxf>
    <dxf>
      <fill>
        <patternFill patternType="solid">
          <bgColor indexed="22"/>
        </patternFill>
      </fill>
    </dxf>
    <dxf>
      <fill>
        <patternFill patternType="none">
          <bgColor indexed="65"/>
        </patternFill>
      </fill>
    </dxf>
    <dxf>
      <fill>
        <patternFill patternType="solid">
          <bgColor indexed="22"/>
        </patternFill>
      </fill>
    </dxf>
    <dxf>
      <fill>
        <patternFill>
          <bgColor indexed="43"/>
        </patternFill>
      </fill>
    </dxf>
    <dxf>
      <fill>
        <patternFill>
          <bgColor indexed="43"/>
        </patternFill>
      </fill>
    </dxf>
    <dxf>
      <fill>
        <patternFill>
          <bgColor indexed="47"/>
        </patternFill>
      </fill>
    </dxf>
    <dxf>
      <font>
        <condense val="0"/>
        <extend val="0"/>
        <color auto="1"/>
      </font>
      <fill>
        <patternFill>
          <bgColor indexed="47"/>
        </patternFill>
      </fill>
    </dxf>
    <dxf>
      <fill>
        <patternFill patternType="none">
          <bgColor indexed="65"/>
        </patternFill>
      </fill>
    </dxf>
    <dxf>
      <font>
        <condense val="0"/>
        <extend val="0"/>
        <color indexed="10"/>
      </font>
      <fill>
        <patternFill patternType="none">
          <bgColor indexed="65"/>
        </patternFill>
      </fill>
    </dxf>
    <dxf>
      <fill>
        <patternFill patternType="none">
          <bgColor indexed="65"/>
        </patternFill>
      </fill>
    </dxf>
    <dxf>
      <fill>
        <patternFill>
          <bgColor indexed="31"/>
        </patternFill>
      </fill>
    </dxf>
    <dxf>
      <fill>
        <patternFill patternType="none">
          <bgColor indexed="65"/>
        </patternFill>
      </fill>
    </dxf>
    <dxf>
      <fill>
        <patternFill>
          <bgColor indexed="43"/>
        </patternFill>
      </fill>
    </dxf>
    <dxf>
      <fill>
        <patternFill patternType="none">
          <bgColor indexed="65"/>
        </patternFill>
      </fill>
    </dxf>
    <dxf>
      <fill>
        <patternFill>
          <bgColor indexed="31"/>
        </patternFill>
      </fill>
    </dxf>
    <dxf>
      <fill>
        <patternFill>
          <bgColor indexed="31"/>
        </patternFill>
      </fill>
    </dxf>
    <dxf>
      <font>
        <condense val="0"/>
        <extend val="0"/>
        <color auto="1"/>
      </font>
      <fill>
        <patternFill>
          <bgColor indexed="31"/>
        </patternFill>
      </fill>
    </dxf>
    <dxf>
      <font>
        <condense val="0"/>
        <extend val="0"/>
        <color indexed="31"/>
      </font>
    </dxf>
    <dxf>
      <font>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ont>
        <condense val="0"/>
        <extend val="0"/>
        <color indexed="31"/>
      </font>
    </dxf>
    <dxf>
      <font>
        <condense val="0"/>
        <extend val="0"/>
        <color indexed="10"/>
      </font>
    </dxf>
    <dxf>
      <font>
        <condense val="0"/>
        <extend val="0"/>
        <color indexed="31"/>
      </font>
    </dxf>
    <dxf>
      <font>
        <condense val="0"/>
        <extend val="0"/>
        <color indexed="10"/>
      </font>
    </dxf>
    <dxf>
      <font>
        <condense val="0"/>
        <extend val="0"/>
        <color indexed="31"/>
      </font>
    </dxf>
    <dxf>
      <font>
        <condense val="0"/>
        <extend val="0"/>
        <color indexed="10"/>
      </font>
    </dxf>
    <dxf>
      <font>
        <condense val="0"/>
        <extend val="0"/>
        <color indexed="31"/>
      </font>
    </dxf>
    <dxf>
      <font>
        <condense val="0"/>
        <extend val="0"/>
        <color indexed="10"/>
      </font>
    </dxf>
    <dxf>
      <font>
        <condense val="0"/>
        <extend val="0"/>
        <color indexed="31"/>
      </font>
    </dxf>
    <dxf>
      <font>
        <condense val="0"/>
        <extend val="0"/>
        <color indexed="10"/>
      </font>
    </dxf>
    <dxf>
      <fill>
        <patternFill>
          <bgColor indexed="47"/>
        </patternFill>
      </fill>
    </dxf>
    <dxf>
      <fill>
        <patternFill>
          <bgColor indexed="47"/>
        </patternFill>
      </fill>
    </dxf>
    <dxf>
      <fill>
        <patternFill>
          <bgColor indexed="43"/>
        </patternFill>
      </fill>
    </dxf>
    <dxf>
      <fill>
        <patternFill patternType="none">
          <bgColor indexed="65"/>
        </patternFill>
      </fill>
    </dxf>
    <dxf>
      <fill>
        <patternFill patternType="solid">
          <bgColor indexed="22"/>
        </patternFill>
      </fill>
    </dxf>
    <dxf>
      <fill>
        <patternFill patternType="none">
          <bgColor indexed="65"/>
        </patternFill>
      </fill>
    </dxf>
    <dxf>
      <fill>
        <patternFill patternType="solid">
          <bgColor indexed="22"/>
        </patternFill>
      </fill>
    </dxf>
    <dxf>
      <fill>
        <patternFill patternType="none">
          <bgColor indexed="65"/>
        </patternFill>
      </fill>
    </dxf>
    <dxf>
      <fill>
        <patternFill patternType="solid">
          <bgColor indexed="22"/>
        </patternFill>
      </fill>
    </dxf>
    <dxf>
      <fill>
        <patternFill patternType="none">
          <bgColor indexed="65"/>
        </patternFill>
      </fill>
    </dxf>
    <dxf>
      <fill>
        <patternFill patternType="solid">
          <bgColor indexed="22"/>
        </patternFill>
      </fill>
    </dxf>
    <dxf>
      <fill>
        <patternFill>
          <bgColor indexed="43"/>
        </patternFill>
      </fill>
    </dxf>
    <dxf>
      <fill>
        <patternFill>
          <bgColor indexed="43"/>
        </patternFill>
      </fill>
    </dxf>
    <dxf>
      <fill>
        <patternFill>
          <bgColor indexed="47"/>
        </patternFill>
      </fill>
    </dxf>
    <dxf>
      <font>
        <condense val="0"/>
        <extend val="0"/>
        <color auto="1"/>
      </font>
      <fill>
        <patternFill>
          <bgColor indexed="47"/>
        </patternFill>
      </fill>
    </dxf>
    <dxf>
      <fill>
        <patternFill patternType="none">
          <bgColor indexed="65"/>
        </patternFill>
      </fill>
    </dxf>
    <dxf>
      <font>
        <condense val="0"/>
        <extend val="0"/>
        <color indexed="10"/>
      </font>
      <fill>
        <patternFill patternType="none">
          <bgColor indexed="65"/>
        </patternFill>
      </fill>
    </dxf>
    <dxf>
      <fill>
        <patternFill patternType="none">
          <bgColor indexed="65"/>
        </patternFill>
      </fill>
    </dxf>
    <dxf>
      <fill>
        <patternFill>
          <bgColor indexed="31"/>
        </patternFill>
      </fill>
    </dxf>
    <dxf>
      <fill>
        <patternFill patternType="none">
          <bgColor indexed="65"/>
        </patternFill>
      </fill>
    </dxf>
    <dxf>
      <fill>
        <patternFill>
          <bgColor indexed="43"/>
        </patternFill>
      </fill>
    </dxf>
    <dxf>
      <fill>
        <patternFill patternType="none">
          <bgColor indexed="65"/>
        </patternFill>
      </fill>
    </dxf>
    <dxf>
      <fill>
        <patternFill>
          <bgColor indexed="31"/>
        </patternFill>
      </fill>
    </dxf>
    <dxf>
      <fill>
        <patternFill>
          <bgColor indexed="31"/>
        </patternFill>
      </fill>
    </dxf>
    <dxf>
      <font>
        <condense val="0"/>
        <extend val="0"/>
        <color auto="1"/>
      </font>
      <fill>
        <patternFill>
          <bgColor indexed="31"/>
        </patternFill>
      </fill>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
      <fill>
        <patternFill>
          <bgColor indexed="43"/>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133350</xdr:colOff>
      <xdr:row>38</xdr:row>
      <xdr:rowOff>66675</xdr:rowOff>
    </xdr:from>
    <xdr:to>
      <xdr:col>15</xdr:col>
      <xdr:colOff>295275</xdr:colOff>
      <xdr:row>38</xdr:row>
      <xdr:rowOff>209550</xdr:rowOff>
    </xdr:to>
    <xdr:sp macro="" textlink="">
      <xdr:nvSpPr>
        <xdr:cNvPr id="8353" name="Rectangle 15"/>
        <xdr:cNvSpPr>
          <a:spLocks noChangeArrowheads="1"/>
        </xdr:cNvSpPr>
      </xdr:nvSpPr>
      <xdr:spPr bwMode="auto">
        <a:xfrm>
          <a:off x="5019675" y="7239000"/>
          <a:ext cx="161925" cy="142875"/>
        </a:xfrm>
        <a:prstGeom prst="rect">
          <a:avLst/>
        </a:prstGeom>
        <a:solidFill>
          <a:srgbClr val="FFFFFF"/>
        </a:solidFill>
        <a:ln w="9525">
          <a:solidFill>
            <a:srgbClr val="000000"/>
          </a:solidFill>
          <a:miter lim="800000"/>
          <a:headEnd/>
          <a:tailEnd/>
        </a:ln>
      </xdr:spPr>
    </xdr:sp>
    <xdr:clientData/>
  </xdr:twoCellAnchor>
  <xdr:twoCellAnchor>
    <xdr:from>
      <xdr:col>17</xdr:col>
      <xdr:colOff>66675</xdr:colOff>
      <xdr:row>38</xdr:row>
      <xdr:rowOff>57150</xdr:rowOff>
    </xdr:from>
    <xdr:to>
      <xdr:col>17</xdr:col>
      <xdr:colOff>257175</xdr:colOff>
      <xdr:row>38</xdr:row>
      <xdr:rowOff>200025</xdr:rowOff>
    </xdr:to>
    <xdr:sp macro="" textlink="">
      <xdr:nvSpPr>
        <xdr:cNvPr id="8354" name="Rectangle 16"/>
        <xdr:cNvSpPr>
          <a:spLocks noChangeArrowheads="1"/>
        </xdr:cNvSpPr>
      </xdr:nvSpPr>
      <xdr:spPr bwMode="auto">
        <a:xfrm>
          <a:off x="5886450" y="7229475"/>
          <a:ext cx="190500" cy="142875"/>
        </a:xfrm>
        <a:prstGeom prst="rect">
          <a:avLst/>
        </a:prstGeom>
        <a:solidFill>
          <a:srgbClr val="FFFFFF"/>
        </a:solidFill>
        <a:ln w="9525">
          <a:solidFill>
            <a:srgbClr val="000000"/>
          </a:solidFill>
          <a:miter lim="800000"/>
          <a:headEnd/>
          <a:tailEnd/>
        </a:ln>
      </xdr:spPr>
    </xdr:sp>
    <xdr:clientData/>
  </xdr:twoCellAnchor>
  <xdr:twoCellAnchor>
    <xdr:from>
      <xdr:col>17</xdr:col>
      <xdr:colOff>74295</xdr:colOff>
      <xdr:row>29</xdr:row>
      <xdr:rowOff>114300</xdr:rowOff>
    </xdr:from>
    <xdr:to>
      <xdr:col>24</xdr:col>
      <xdr:colOff>17155</xdr:colOff>
      <xdr:row>37</xdr:row>
      <xdr:rowOff>182892</xdr:rowOff>
    </xdr:to>
    <xdr:sp macro="" textlink="">
      <xdr:nvSpPr>
        <xdr:cNvPr id="8212" name="WordArt 20"/>
        <xdr:cNvSpPr>
          <a:spLocks noChangeArrowheads="1" noChangeShapeType="1" noTextEdit="1"/>
        </xdr:cNvSpPr>
      </xdr:nvSpPr>
      <xdr:spPr bwMode="auto">
        <a:xfrm>
          <a:off x="5886450" y="4600575"/>
          <a:ext cx="3429000" cy="1781175"/>
        </a:xfrm>
        <a:prstGeom prst="rect">
          <a:avLst/>
        </a:prstGeom>
      </xdr:spPr>
      <xdr:txBody>
        <a:bodyPr wrap="none" fromWordArt="1">
          <a:prstTxWarp prst="textPlain">
            <a:avLst>
              <a:gd name="adj" fmla="val 50000"/>
            </a:avLst>
          </a:prstTxWarp>
        </a:bodyPr>
        <a:lstStyle/>
        <a:p>
          <a:pPr algn="ctr" rtl="0"/>
          <a:r>
            <a:rPr lang="en-US" sz="2800" i="1" kern="10" spc="0">
              <a:ln w="9525">
                <a:solidFill>
                  <a:srgbClr val="000000"/>
                </a:solidFill>
                <a:round/>
                <a:headEnd/>
                <a:tailEnd/>
              </a:ln>
              <a:solidFill>
                <a:srgbClr val="FF6600"/>
              </a:solidFill>
              <a:effectLst>
                <a:outerShdw dist="35921" dir="2700000" algn="ctr" rotWithShape="0">
                  <a:srgbClr val="808080">
                    <a:alpha val="80000"/>
                  </a:srgbClr>
                </a:outerShdw>
              </a:effectLst>
              <a:latin typeface="Brush Script MT"/>
            </a:rPr>
            <a:t>Example</a:t>
          </a:r>
        </a:p>
        <a:p>
          <a:pPr algn="ctr" rtl="0"/>
          <a:r>
            <a:rPr lang="en-US" sz="2800" i="1" kern="10" spc="0">
              <a:ln w="9525">
                <a:solidFill>
                  <a:srgbClr val="000000"/>
                </a:solidFill>
                <a:round/>
                <a:headEnd/>
                <a:tailEnd/>
              </a:ln>
              <a:solidFill>
                <a:srgbClr val="FF6600"/>
              </a:solidFill>
              <a:effectLst>
                <a:outerShdw dist="35921" dir="2700000" algn="ctr" rotWithShape="0">
                  <a:srgbClr val="808080">
                    <a:alpha val="80000"/>
                  </a:srgbClr>
                </a:outerShdw>
              </a:effectLst>
              <a:latin typeface="Brush Script MT"/>
            </a:rPr>
            <a:t> worksheet</a:t>
          </a:r>
        </a:p>
        <a:p>
          <a:pPr algn="ctr" rtl="0"/>
          <a:r>
            <a:rPr lang="en-US" sz="2800" i="1" kern="10" spc="0">
              <a:ln w="9525">
                <a:solidFill>
                  <a:srgbClr val="000000"/>
                </a:solidFill>
                <a:round/>
                <a:headEnd/>
                <a:tailEnd/>
              </a:ln>
              <a:solidFill>
                <a:srgbClr val="FF6600"/>
              </a:solidFill>
              <a:effectLst>
                <a:outerShdw dist="35921" dir="2700000" algn="ctr" rotWithShape="0">
                  <a:srgbClr val="808080">
                    <a:alpha val="80000"/>
                  </a:srgbClr>
                </a:outerShdw>
              </a:effectLst>
              <a:latin typeface="Brush Script MT"/>
            </a:rPr>
            <a:t>(1 page)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66675</xdr:colOff>
      <xdr:row>48</xdr:row>
      <xdr:rowOff>66675</xdr:rowOff>
    </xdr:from>
    <xdr:to>
      <xdr:col>15</xdr:col>
      <xdr:colOff>228600</xdr:colOff>
      <xdr:row>48</xdr:row>
      <xdr:rowOff>209550</xdr:rowOff>
    </xdr:to>
    <xdr:sp macro="" textlink="">
      <xdr:nvSpPr>
        <xdr:cNvPr id="7297" name="Rectangle 16"/>
        <xdr:cNvSpPr>
          <a:spLocks noChangeArrowheads="1"/>
        </xdr:cNvSpPr>
      </xdr:nvSpPr>
      <xdr:spPr bwMode="auto">
        <a:xfrm>
          <a:off x="4791075" y="6800850"/>
          <a:ext cx="161925" cy="142875"/>
        </a:xfrm>
        <a:prstGeom prst="rect">
          <a:avLst/>
        </a:prstGeom>
        <a:solidFill>
          <a:srgbClr val="FFFFFF"/>
        </a:solidFill>
        <a:ln w="9525">
          <a:solidFill>
            <a:srgbClr val="000000"/>
          </a:solidFill>
          <a:miter lim="800000"/>
          <a:headEnd/>
          <a:tailEnd/>
        </a:ln>
      </xdr:spPr>
    </xdr:sp>
    <xdr:clientData/>
  </xdr:twoCellAnchor>
  <xdr:twoCellAnchor>
    <xdr:from>
      <xdr:col>16</xdr:col>
      <xdr:colOff>47625</xdr:colOff>
      <xdr:row>48</xdr:row>
      <xdr:rowOff>57150</xdr:rowOff>
    </xdr:from>
    <xdr:to>
      <xdr:col>17</xdr:col>
      <xdr:colOff>171450</xdr:colOff>
      <xdr:row>48</xdr:row>
      <xdr:rowOff>200025</xdr:rowOff>
    </xdr:to>
    <xdr:sp macro="" textlink="">
      <xdr:nvSpPr>
        <xdr:cNvPr id="7298" name="Rectangle 17"/>
        <xdr:cNvSpPr>
          <a:spLocks noChangeArrowheads="1"/>
        </xdr:cNvSpPr>
      </xdr:nvSpPr>
      <xdr:spPr bwMode="auto">
        <a:xfrm>
          <a:off x="5610225" y="6791325"/>
          <a:ext cx="190500" cy="1428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F42"/>
  <sheetViews>
    <sheetView topLeftCell="A7" zoomScale="115" zoomScaleNormal="115" workbookViewId="0">
      <selection activeCell="C8" sqref="C8"/>
    </sheetView>
  </sheetViews>
  <sheetFormatPr defaultRowHeight="12.75" x14ac:dyDescent="0.2"/>
  <cols>
    <col min="1" max="1" width="8.140625" customWidth="1"/>
    <col min="2" max="2" width="3.28515625" customWidth="1"/>
    <col min="3" max="3" width="93.7109375" customWidth="1"/>
  </cols>
  <sheetData>
    <row r="1" spans="1:6" ht="11.25" customHeight="1" x14ac:dyDescent="0.2">
      <c r="A1" s="45"/>
      <c r="B1" s="45"/>
      <c r="C1" s="45"/>
      <c r="D1" s="45"/>
      <c r="E1" s="45"/>
      <c r="F1" s="45"/>
    </row>
    <row r="2" spans="1:6" ht="24" customHeight="1" x14ac:dyDescent="0.25">
      <c r="A2" s="45"/>
      <c r="B2" s="218" t="s">
        <v>44</v>
      </c>
      <c r="C2" s="219"/>
      <c r="D2" s="45"/>
      <c r="E2" s="45"/>
      <c r="F2" s="45"/>
    </row>
    <row r="3" spans="1:6" ht="144.75" customHeight="1" x14ac:dyDescent="0.2">
      <c r="A3" s="45"/>
      <c r="B3" s="125">
        <f>IF(C3&gt;1,1)</f>
        <v>1</v>
      </c>
      <c r="C3" s="122" t="s">
        <v>111</v>
      </c>
      <c r="D3" s="45"/>
      <c r="E3" s="69" t="s">
        <v>50</v>
      </c>
      <c r="F3" s="45"/>
    </row>
    <row r="4" spans="1:6" ht="53.25" customHeight="1" x14ac:dyDescent="0.2">
      <c r="A4" s="45"/>
      <c r="B4" s="125">
        <f t="shared" ref="B4:B16" si="0">IF(C4&gt;1,(B3+1),"")</f>
        <v>2</v>
      </c>
      <c r="C4" s="123" t="s">
        <v>110</v>
      </c>
      <c r="D4" s="45"/>
      <c r="E4" s="45"/>
      <c r="F4" s="45"/>
    </row>
    <row r="5" spans="1:6" ht="34.5" customHeight="1" x14ac:dyDescent="0.2">
      <c r="A5" s="45"/>
      <c r="B5" s="125">
        <f t="shared" si="0"/>
        <v>3</v>
      </c>
      <c r="C5" s="122" t="s">
        <v>86</v>
      </c>
      <c r="D5" s="45"/>
      <c r="E5" s="45"/>
      <c r="F5" s="45"/>
    </row>
    <row r="6" spans="1:6" ht="66" customHeight="1" x14ac:dyDescent="0.2">
      <c r="A6" s="45"/>
      <c r="B6" s="125">
        <f t="shared" si="0"/>
        <v>4</v>
      </c>
      <c r="C6" s="124" t="s">
        <v>87</v>
      </c>
      <c r="D6" s="45"/>
      <c r="E6" s="45"/>
      <c r="F6" s="45"/>
    </row>
    <row r="7" spans="1:6" ht="21" customHeight="1" x14ac:dyDescent="0.2">
      <c r="A7" s="45"/>
      <c r="B7" s="125">
        <f>IF(C7&gt;1,(B6+1),"")</f>
        <v>5</v>
      </c>
      <c r="C7" s="122" t="s">
        <v>54</v>
      </c>
      <c r="D7" s="45"/>
      <c r="E7" s="45"/>
      <c r="F7" s="45"/>
    </row>
    <row r="8" spans="1:6" ht="51.75" customHeight="1" x14ac:dyDescent="0.2">
      <c r="A8" s="45"/>
      <c r="B8" s="125">
        <f>IF(C8&gt;1,(B7+1),"")</f>
        <v>6</v>
      </c>
      <c r="C8" s="123" t="s">
        <v>109</v>
      </c>
      <c r="D8" s="45"/>
      <c r="E8" s="45"/>
      <c r="F8" s="45"/>
    </row>
    <row r="9" spans="1:6" ht="23.25" customHeight="1" x14ac:dyDescent="0.2">
      <c r="A9" s="45"/>
      <c r="B9" s="125">
        <f t="shared" si="0"/>
        <v>7</v>
      </c>
      <c r="C9" s="123" t="s">
        <v>88</v>
      </c>
      <c r="D9" s="45"/>
      <c r="E9" s="45"/>
      <c r="F9" s="45"/>
    </row>
    <row r="10" spans="1:6" ht="37.5" customHeight="1" x14ac:dyDescent="0.2">
      <c r="A10" s="45"/>
      <c r="B10" s="125">
        <f t="shared" si="0"/>
        <v>8</v>
      </c>
      <c r="C10" s="123" t="s">
        <v>89</v>
      </c>
      <c r="D10" s="45"/>
      <c r="E10" s="45"/>
      <c r="F10" s="45"/>
    </row>
    <row r="11" spans="1:6" ht="105" x14ac:dyDescent="0.2">
      <c r="A11" s="45"/>
      <c r="B11" s="125">
        <f t="shared" si="0"/>
        <v>9</v>
      </c>
      <c r="C11" s="122" t="s">
        <v>121</v>
      </c>
      <c r="D11" s="45"/>
      <c r="E11" s="45"/>
      <c r="F11" s="45"/>
    </row>
    <row r="12" spans="1:6" ht="39" customHeight="1" x14ac:dyDescent="0.2">
      <c r="A12" s="45"/>
      <c r="B12" s="125">
        <f t="shared" si="0"/>
        <v>10</v>
      </c>
      <c r="C12" s="122" t="s">
        <v>106</v>
      </c>
      <c r="D12" s="45"/>
      <c r="E12" s="45"/>
      <c r="F12" s="45"/>
    </row>
    <row r="13" spans="1:6" ht="50.25" customHeight="1" x14ac:dyDescent="0.2">
      <c r="A13" s="45"/>
      <c r="B13" s="125">
        <f t="shared" si="0"/>
        <v>11</v>
      </c>
      <c r="C13" s="122" t="s">
        <v>108</v>
      </c>
      <c r="D13" s="45"/>
      <c r="E13" s="45"/>
      <c r="F13" s="45"/>
    </row>
    <row r="14" spans="1:6" ht="66.75" customHeight="1" x14ac:dyDescent="0.2">
      <c r="A14" s="45"/>
      <c r="B14" s="125">
        <f t="shared" si="0"/>
        <v>12</v>
      </c>
      <c r="C14" s="123" t="s">
        <v>90</v>
      </c>
      <c r="D14" s="45"/>
      <c r="E14" s="45"/>
      <c r="F14" s="45"/>
    </row>
    <row r="15" spans="1:6" ht="14.25" x14ac:dyDescent="0.2">
      <c r="A15" s="45"/>
      <c r="B15" s="46" t="str">
        <f t="shared" si="0"/>
        <v/>
      </c>
      <c r="C15" s="46"/>
      <c r="D15" s="45"/>
      <c r="E15" s="45"/>
      <c r="F15" s="45"/>
    </row>
    <row r="16" spans="1:6" ht="14.25" x14ac:dyDescent="0.2">
      <c r="A16" s="45"/>
      <c r="B16" s="46" t="str">
        <f t="shared" si="0"/>
        <v/>
      </c>
      <c r="C16" s="46"/>
      <c r="D16" s="45"/>
      <c r="E16" s="45"/>
      <c r="F16" s="45"/>
    </row>
    <row r="17" spans="1:6" ht="14.25" x14ac:dyDescent="0.2">
      <c r="A17" s="45"/>
      <c r="B17" s="46"/>
      <c r="C17" s="46"/>
      <c r="D17" s="45"/>
      <c r="E17" s="45"/>
      <c r="F17" s="45"/>
    </row>
    <row r="18" spans="1:6" ht="14.25" x14ac:dyDescent="0.2">
      <c r="A18" s="45"/>
      <c r="B18" s="46"/>
      <c r="C18" s="46"/>
      <c r="D18" s="45"/>
      <c r="E18" s="45"/>
      <c r="F18" s="45"/>
    </row>
    <row r="19" spans="1:6" ht="14.25" x14ac:dyDescent="0.2">
      <c r="A19" s="45"/>
      <c r="B19" s="46"/>
      <c r="C19" s="46"/>
      <c r="D19" s="45"/>
      <c r="E19" s="45"/>
      <c r="F19" s="45"/>
    </row>
    <row r="20" spans="1:6" ht="14.25" x14ac:dyDescent="0.2">
      <c r="A20" s="45"/>
      <c r="B20" s="46"/>
      <c r="C20" s="46"/>
      <c r="D20" s="45"/>
      <c r="E20" s="45"/>
      <c r="F20" s="45"/>
    </row>
    <row r="21" spans="1:6" ht="14.25" x14ac:dyDescent="0.2">
      <c r="A21" s="45"/>
      <c r="B21" s="46"/>
      <c r="C21" s="46"/>
      <c r="D21" s="45"/>
      <c r="E21" s="45"/>
      <c r="F21" s="45"/>
    </row>
    <row r="22" spans="1:6" ht="14.25" x14ac:dyDescent="0.2">
      <c r="A22" s="45"/>
      <c r="B22" s="46"/>
      <c r="C22" s="46"/>
      <c r="D22" s="45"/>
      <c r="E22" s="45"/>
      <c r="F22" s="45"/>
    </row>
    <row r="23" spans="1:6" ht="14.25" x14ac:dyDescent="0.2">
      <c r="A23" s="45"/>
      <c r="B23" s="46"/>
      <c r="C23" s="46"/>
      <c r="D23" s="45"/>
      <c r="E23" s="45"/>
      <c r="F23" s="45"/>
    </row>
    <row r="24" spans="1:6" ht="14.25" x14ac:dyDescent="0.2">
      <c r="A24" s="45"/>
      <c r="B24" s="46"/>
      <c r="C24" s="46"/>
      <c r="D24" s="45"/>
      <c r="E24" s="45"/>
      <c r="F24" s="45"/>
    </row>
    <row r="25" spans="1:6" ht="14.25" x14ac:dyDescent="0.2">
      <c r="A25" s="45"/>
      <c r="B25" s="46"/>
      <c r="C25" s="46"/>
      <c r="D25" s="45"/>
      <c r="E25" s="45"/>
      <c r="F25" s="45"/>
    </row>
    <row r="26" spans="1:6" ht="14.25" x14ac:dyDescent="0.2">
      <c r="A26" s="45"/>
      <c r="B26" s="46"/>
      <c r="C26" s="46"/>
      <c r="D26" s="45"/>
      <c r="E26" s="45"/>
      <c r="F26" s="45"/>
    </row>
    <row r="27" spans="1:6" ht="14.25" x14ac:dyDescent="0.2">
      <c r="A27" s="45"/>
      <c r="B27" s="46"/>
      <c r="C27" s="46"/>
      <c r="D27" s="45"/>
      <c r="E27" s="45"/>
      <c r="F27" s="45"/>
    </row>
    <row r="28" spans="1:6" ht="14.25" x14ac:dyDescent="0.2">
      <c r="A28" s="45"/>
      <c r="B28" s="46"/>
      <c r="C28" s="46"/>
      <c r="D28" s="45"/>
      <c r="E28" s="45"/>
      <c r="F28" s="45"/>
    </row>
    <row r="29" spans="1:6" ht="14.25" x14ac:dyDescent="0.2">
      <c r="A29" s="45"/>
      <c r="B29" s="46"/>
      <c r="C29" s="46"/>
      <c r="D29" s="45"/>
      <c r="E29" s="45"/>
      <c r="F29" s="45"/>
    </row>
    <row r="30" spans="1:6" ht="14.25" x14ac:dyDescent="0.2">
      <c r="A30" s="45"/>
      <c r="B30" s="46"/>
      <c r="C30" s="46"/>
      <c r="D30" s="45"/>
      <c r="E30" s="45"/>
      <c r="F30" s="45"/>
    </row>
    <row r="31" spans="1:6" ht="14.25" x14ac:dyDescent="0.2">
      <c r="A31" s="45"/>
      <c r="B31" s="46"/>
      <c r="C31" s="46"/>
      <c r="D31" s="45"/>
      <c r="E31" s="45"/>
      <c r="F31" s="45"/>
    </row>
    <row r="32" spans="1:6" ht="14.25" x14ac:dyDescent="0.2">
      <c r="A32" s="45"/>
      <c r="B32" s="46"/>
      <c r="C32" s="46"/>
      <c r="D32" s="45"/>
      <c r="E32" s="45"/>
      <c r="F32" s="45"/>
    </row>
    <row r="33" spans="1:6" ht="14.25" x14ac:dyDescent="0.2">
      <c r="A33" s="45"/>
      <c r="B33" s="46"/>
      <c r="C33" s="46"/>
      <c r="D33" s="45"/>
      <c r="E33" s="45"/>
      <c r="F33" s="45"/>
    </row>
    <row r="34" spans="1:6" ht="14.25" x14ac:dyDescent="0.2">
      <c r="A34" s="45"/>
      <c r="B34" s="46"/>
      <c r="C34" s="46"/>
      <c r="D34" s="45"/>
      <c r="E34" s="45"/>
      <c r="F34" s="45"/>
    </row>
    <row r="35" spans="1:6" ht="14.25" x14ac:dyDescent="0.2">
      <c r="A35" s="45"/>
      <c r="B35" s="46" t="str">
        <f>IF(C35&gt;1,(B16+1),"")</f>
        <v/>
      </c>
      <c r="C35" s="46"/>
      <c r="D35" s="45"/>
      <c r="E35" s="45"/>
      <c r="F35" s="45"/>
    </row>
    <row r="36" spans="1:6" x14ac:dyDescent="0.2">
      <c r="A36" s="45"/>
      <c r="B36" s="47" t="str">
        <f>IF(C36&gt;1,(B35+1),"")</f>
        <v/>
      </c>
      <c r="C36" s="47"/>
      <c r="D36" s="45"/>
      <c r="E36" s="45"/>
      <c r="F36" s="45"/>
    </row>
    <row r="37" spans="1:6" x14ac:dyDescent="0.2">
      <c r="A37" s="45"/>
      <c r="B37" s="47" t="str">
        <f>IF(C37&gt;1,(B36+1),"")</f>
        <v/>
      </c>
      <c r="C37" s="47"/>
      <c r="D37" s="45"/>
      <c r="E37" s="45"/>
      <c r="F37" s="45"/>
    </row>
    <row r="38" spans="1:6" x14ac:dyDescent="0.2">
      <c r="A38" s="45"/>
      <c r="B38" s="47" t="str">
        <f>IF(C38&gt;1,(B37+1),"")</f>
        <v/>
      </c>
      <c r="C38" s="47"/>
      <c r="D38" s="45"/>
      <c r="E38" s="45"/>
      <c r="F38" s="45"/>
    </row>
    <row r="39" spans="1:6" x14ac:dyDescent="0.2">
      <c r="B39" s="19" t="str">
        <f>IF(C39&gt;1,(B38+1),"")</f>
        <v/>
      </c>
      <c r="C39" s="19"/>
    </row>
    <row r="40" spans="1:6" x14ac:dyDescent="0.2">
      <c r="B40" s="19"/>
      <c r="C40" s="19"/>
    </row>
    <row r="41" spans="1:6" x14ac:dyDescent="0.2">
      <c r="B41" s="19"/>
      <c r="C41" s="19"/>
    </row>
    <row r="42" spans="1:6" x14ac:dyDescent="0.2">
      <c r="B42" s="19"/>
      <c r="C42" s="19"/>
    </row>
  </sheetData>
  <mergeCells count="1">
    <mergeCell ref="B2:C2"/>
  </mergeCells>
  <phoneticPr fontId="17" type="noConversion"/>
  <pageMargins left="0.55000000000000004" right="0.32" top="0.7" bottom="0.59" header="0.42" footer="0.31"/>
  <pageSetup orientation="portrait" r:id="rId1"/>
  <headerFooter alignWithMargins="0">
    <oddHeader xml:space="preserve">&amp;L&amp;"Arial,Bold"&amp;12Los Angeles Housing Department
Occupancy Monitory Section&amp;C&amp;"Arial,Bold"&amp;14
</oddHeader>
    <oddFooter>&amp;L&amp;9R:\COMPLIANCE MONITORING\Monitoring Docs\Occupancy Smry Forms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A188"/>
  <sheetViews>
    <sheetView zoomScale="85" zoomScaleNormal="100" workbookViewId="0">
      <pane ySplit="21" topLeftCell="A22" activePane="bottomLeft" state="frozenSplit"/>
      <selection activeCell="O11" sqref="O11"/>
      <selection pane="bottomLeft" activeCell="Q26" sqref="Q26:R26"/>
    </sheetView>
  </sheetViews>
  <sheetFormatPr defaultRowHeight="12.75" x14ac:dyDescent="0.2"/>
  <cols>
    <col min="1" max="1" width="1" customWidth="1"/>
    <col min="2" max="2" width="7.28515625" customWidth="1"/>
    <col min="3" max="3" width="6.5703125" customWidth="1"/>
    <col min="4" max="4" width="4.7109375" customWidth="1"/>
    <col min="5" max="5" width="4.42578125" customWidth="1"/>
    <col min="6" max="6" width="4.140625" customWidth="1"/>
    <col min="7" max="7" width="8" customWidth="1"/>
    <col min="8" max="8" width="2.140625" customWidth="1"/>
    <col min="9" max="9" width="5" customWidth="1"/>
    <col min="10" max="10" width="5.28515625" customWidth="1"/>
    <col min="11" max="12" width="5.140625" customWidth="1"/>
    <col min="13" max="13" width="6.42578125" customWidth="1"/>
    <col min="14" max="14" width="3.140625" customWidth="1"/>
    <col min="15" max="15" width="4.85546875" customWidth="1"/>
    <col min="16" max="16" width="13" customWidth="1"/>
    <col min="17" max="17" width="1" customWidth="1"/>
    <col min="18" max="19" width="9.7109375" customWidth="1"/>
    <col min="20" max="20" width="8.85546875" customWidth="1"/>
    <col min="21" max="21" width="8.28515625" customWidth="1"/>
    <col min="22" max="22" width="7.140625" customWidth="1"/>
    <col min="23" max="23" width="6.85546875" customWidth="1"/>
    <col min="24" max="25" width="5" customWidth="1"/>
    <col min="26" max="26" width="4.42578125" customWidth="1"/>
    <col min="27" max="28" width="5" customWidth="1"/>
    <col min="29" max="29" width="4.85546875" customWidth="1"/>
    <col min="30" max="30" width="4.42578125" customWidth="1"/>
    <col min="31" max="37" width="4.28515625" customWidth="1"/>
    <col min="38" max="38" width="1.140625" customWidth="1"/>
    <col min="39" max="39" width="14.5703125" style="21" hidden="1" customWidth="1"/>
    <col min="40" max="40" width="8" style="21" hidden="1" customWidth="1"/>
    <col min="41" max="41" width="9.140625" style="21" hidden="1" customWidth="1"/>
    <col min="42" max="42" width="5.42578125" style="21" hidden="1" customWidth="1"/>
    <col min="43" max="43" width="6.140625" style="21" hidden="1" customWidth="1"/>
    <col min="44" max="44" width="9.140625" style="21" hidden="1" customWidth="1"/>
    <col min="45" max="53" width="9.140625" style="38" customWidth="1"/>
  </cols>
  <sheetData>
    <row r="1" spans="1:42" ht="4.5" customHeight="1" thickTop="1" x14ac:dyDescent="0.2">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1"/>
    </row>
    <row r="2" spans="1:42" ht="16.5" customHeight="1" x14ac:dyDescent="0.25">
      <c r="A2" s="353" t="s">
        <v>17</v>
      </c>
      <c r="B2" s="354"/>
      <c r="C2" s="354"/>
      <c r="D2" s="354"/>
      <c r="E2" s="360">
        <v>2199</v>
      </c>
      <c r="F2" s="361"/>
      <c r="G2" s="367" t="s">
        <v>16</v>
      </c>
      <c r="H2" s="354"/>
      <c r="I2" s="354"/>
      <c r="J2" s="354"/>
      <c r="K2" s="373" t="s">
        <v>65</v>
      </c>
      <c r="L2" s="374"/>
      <c r="M2" s="375"/>
      <c r="N2" s="368" t="s">
        <v>22</v>
      </c>
      <c r="O2" s="354"/>
      <c r="P2" s="354"/>
      <c r="Q2" s="354"/>
      <c r="R2" s="354"/>
      <c r="S2" s="420" t="s">
        <v>66</v>
      </c>
      <c r="T2" s="421"/>
      <c r="U2" s="421"/>
      <c r="V2" s="421"/>
      <c r="W2" s="421"/>
      <c r="X2" s="422"/>
      <c r="Y2" s="84"/>
      <c r="Z2" s="408" t="s">
        <v>51</v>
      </c>
      <c r="AA2" s="409"/>
      <c r="AB2" s="409"/>
      <c r="AC2" s="410"/>
      <c r="AD2" s="414"/>
      <c r="AE2" s="415"/>
      <c r="AF2" s="415"/>
      <c r="AG2" s="415"/>
      <c r="AH2" s="415"/>
      <c r="AI2" s="415"/>
      <c r="AJ2" s="415"/>
      <c r="AK2" s="416"/>
      <c r="AL2" s="2"/>
    </row>
    <row r="3" spans="1:42" ht="7.5" customHeight="1" x14ac:dyDescent="0.2">
      <c r="A3" s="6"/>
      <c r="E3" s="27"/>
      <c r="F3" s="27"/>
      <c r="G3" s="27"/>
      <c r="Z3" s="411"/>
      <c r="AA3" s="412"/>
      <c r="AB3" s="412"/>
      <c r="AC3" s="413"/>
      <c r="AD3" s="417"/>
      <c r="AE3" s="418"/>
      <c r="AF3" s="418"/>
      <c r="AG3" s="418"/>
      <c r="AH3" s="418"/>
      <c r="AI3" s="418"/>
      <c r="AJ3" s="418"/>
      <c r="AK3" s="419"/>
      <c r="AL3" s="2"/>
    </row>
    <row r="4" spans="1:42" ht="3" customHeight="1" thickBot="1" x14ac:dyDescent="0.25">
      <c r="A4" s="6"/>
      <c r="E4" s="27"/>
      <c r="F4" s="27"/>
      <c r="G4" s="27"/>
      <c r="Z4" s="81"/>
      <c r="AA4" s="81"/>
      <c r="AB4" s="81"/>
      <c r="AC4" s="81"/>
      <c r="AD4" s="82"/>
      <c r="AE4" s="82"/>
      <c r="AF4" s="92"/>
      <c r="AG4" s="92"/>
      <c r="AH4" s="92"/>
      <c r="AI4" s="92"/>
      <c r="AJ4" s="92"/>
      <c r="AK4" s="92"/>
      <c r="AL4" s="2"/>
    </row>
    <row r="5" spans="1:42" ht="15.75" customHeight="1" thickTop="1" x14ac:dyDescent="0.25">
      <c r="A5" s="6"/>
      <c r="B5" s="239" t="s">
        <v>18</v>
      </c>
      <c r="C5" s="240"/>
      <c r="D5" s="240"/>
      <c r="E5" s="364" t="s">
        <v>67</v>
      </c>
      <c r="F5" s="364"/>
      <c r="G5" s="364"/>
      <c r="H5" s="365"/>
      <c r="I5" s="365"/>
      <c r="J5" s="365"/>
      <c r="L5" s="362" t="s">
        <v>23</v>
      </c>
      <c r="M5" s="363"/>
      <c r="N5" s="363"/>
      <c r="O5" s="363"/>
      <c r="P5" s="95">
        <v>75</v>
      </c>
      <c r="Q5" s="103"/>
      <c r="R5" s="342" t="s">
        <v>28</v>
      </c>
      <c r="S5" s="310"/>
      <c r="T5" s="310"/>
      <c r="U5" s="343"/>
      <c r="V5" s="97">
        <v>0.3</v>
      </c>
      <c r="W5" s="1">
        <v>0.35</v>
      </c>
      <c r="X5" s="1">
        <v>0.4</v>
      </c>
      <c r="Y5" s="1">
        <v>0.45</v>
      </c>
      <c r="Z5" s="1">
        <v>0.5</v>
      </c>
      <c r="AA5" s="1">
        <v>0.6</v>
      </c>
      <c r="AB5" s="1">
        <v>0.65</v>
      </c>
      <c r="AC5" s="1">
        <v>0.8</v>
      </c>
      <c r="AD5" s="423">
        <v>1.2</v>
      </c>
      <c r="AE5" s="424"/>
      <c r="AF5" s="193"/>
      <c r="AG5" s="430" t="s">
        <v>52</v>
      </c>
      <c r="AH5" s="431"/>
      <c r="AI5" s="431"/>
      <c r="AJ5" s="431"/>
      <c r="AK5" s="432"/>
      <c r="AL5" s="2"/>
    </row>
    <row r="6" spans="1:42" ht="14.25" customHeight="1" x14ac:dyDescent="0.25">
      <c r="A6" s="6"/>
      <c r="B6" s="239" t="s">
        <v>19</v>
      </c>
      <c r="C6" s="240"/>
      <c r="D6" s="240"/>
      <c r="E6" s="344" t="s">
        <v>68</v>
      </c>
      <c r="F6" s="344"/>
      <c r="G6" s="344"/>
      <c r="H6" s="345"/>
      <c r="I6" s="345"/>
      <c r="J6" s="345"/>
      <c r="L6" s="346" t="s">
        <v>24</v>
      </c>
      <c r="M6" s="347"/>
      <c r="N6" s="347"/>
      <c r="O6" s="347"/>
      <c r="P6" s="93">
        <f>SUM(U6:AK6)</f>
        <v>21</v>
      </c>
      <c r="Q6" s="104"/>
      <c r="R6" s="427" t="s">
        <v>45</v>
      </c>
      <c r="S6" s="428"/>
      <c r="T6" s="428"/>
      <c r="U6" s="429"/>
      <c r="V6" s="98">
        <v>5</v>
      </c>
      <c r="W6" s="66">
        <v>4</v>
      </c>
      <c r="X6" s="66">
        <v>3</v>
      </c>
      <c r="Y6" s="66">
        <v>5</v>
      </c>
      <c r="Z6" s="66">
        <v>2</v>
      </c>
      <c r="AA6" s="66">
        <v>1</v>
      </c>
      <c r="AB6" s="66"/>
      <c r="AC6" s="66"/>
      <c r="AD6" s="425"/>
      <c r="AE6" s="426"/>
      <c r="AF6" s="194"/>
      <c r="AG6" s="433">
        <v>1</v>
      </c>
      <c r="AH6" s="434"/>
      <c r="AI6" s="434"/>
      <c r="AJ6" s="434"/>
      <c r="AK6" s="435"/>
      <c r="AL6" s="2"/>
    </row>
    <row r="7" spans="1:42" ht="14.25" customHeight="1" thickBot="1" x14ac:dyDescent="0.3">
      <c r="A7" s="6"/>
      <c r="B7" s="239" t="s">
        <v>20</v>
      </c>
      <c r="C7" s="240"/>
      <c r="D7" s="240"/>
      <c r="E7" s="344" t="s">
        <v>49</v>
      </c>
      <c r="F7" s="344"/>
      <c r="G7" s="344"/>
      <c r="H7" s="345"/>
      <c r="I7" s="345"/>
      <c r="J7" s="345"/>
      <c r="L7" s="348" t="s">
        <v>25</v>
      </c>
      <c r="M7" s="349"/>
      <c r="N7" s="349"/>
      <c r="O7" s="349"/>
      <c r="P7" s="94">
        <f>SUM(U7:AK7)-S10</f>
        <v>5</v>
      </c>
      <c r="Q7" s="104"/>
      <c r="R7" s="350" t="s">
        <v>46</v>
      </c>
      <c r="S7" s="351"/>
      <c r="T7" s="351"/>
      <c r="U7" s="352"/>
      <c r="V7" s="99">
        <f>COUNTIF($M$22:$M$43,"30%")</f>
        <v>2</v>
      </c>
      <c r="W7" s="20">
        <f>COUNTIF($M$22:$M$43,35%)</f>
        <v>1</v>
      </c>
      <c r="X7" s="20">
        <f>COUNTIF($M$22:$M$43,40%)</f>
        <v>1</v>
      </c>
      <c r="Y7" s="20">
        <f>COUNTIF($M$22:$M$43,"45%")</f>
        <v>0</v>
      </c>
      <c r="Z7" s="20">
        <f>COUNTIF($M$22:$M$43,50%)</f>
        <v>1</v>
      </c>
      <c r="AA7" s="20">
        <f>COUNTIF($M$22:$M$43,60%)</f>
        <v>0</v>
      </c>
      <c r="AB7" s="20">
        <f>COUNTIF($M$22:$M$43,65%)</f>
        <v>1</v>
      </c>
      <c r="AC7" s="20">
        <f>COUNTIF($M$22:$M$43,80%)</f>
        <v>0</v>
      </c>
      <c r="AD7" s="329">
        <f>COUNTIF($M$22:$M$43,120%)</f>
        <v>0</v>
      </c>
      <c r="AE7" s="330"/>
      <c r="AF7" s="195"/>
      <c r="AG7" s="436">
        <f>COUNTIF($M$22:$M$43,"Othr")</f>
        <v>0</v>
      </c>
      <c r="AH7" s="437"/>
      <c r="AI7" s="437"/>
      <c r="AJ7" s="437"/>
      <c r="AK7" s="330"/>
      <c r="AL7" s="2"/>
    </row>
    <row r="8" spans="1:42" ht="14.25" customHeight="1" thickBot="1" x14ac:dyDescent="0.3">
      <c r="A8" s="6"/>
      <c r="B8" s="239" t="s">
        <v>21</v>
      </c>
      <c r="C8" s="240"/>
      <c r="D8" s="240"/>
      <c r="E8" s="344">
        <v>90017</v>
      </c>
      <c r="F8" s="344"/>
      <c r="G8" s="344"/>
      <c r="H8" s="345"/>
      <c r="I8" s="345"/>
      <c r="J8" s="345"/>
      <c r="AG8" s="318">
        <v>0.2</v>
      </c>
      <c r="AH8" s="319"/>
      <c r="AI8" s="319"/>
      <c r="AJ8" s="319"/>
      <c r="AK8" s="320"/>
      <c r="AL8" s="2"/>
      <c r="AN8" s="21" t="s">
        <v>27</v>
      </c>
    </row>
    <row r="9" spans="1:42" ht="3" customHeight="1" thickTop="1" x14ac:dyDescent="0.2">
      <c r="A9" s="6"/>
      <c r="B9" s="22"/>
      <c r="C9" s="23"/>
      <c r="D9" s="23"/>
      <c r="E9" s="23"/>
      <c r="F9" s="23"/>
      <c r="G9" s="27"/>
      <c r="H9" s="27"/>
      <c r="AL9" s="2"/>
    </row>
    <row r="10" spans="1:42" ht="13.5" customHeight="1" x14ac:dyDescent="0.2">
      <c r="A10" s="6"/>
      <c r="B10" s="241" t="s">
        <v>80</v>
      </c>
      <c r="C10" s="242"/>
      <c r="D10" s="242"/>
      <c r="E10" s="242"/>
      <c r="F10" s="242"/>
      <c r="G10" s="242"/>
      <c r="H10" s="242"/>
      <c r="I10" s="242"/>
      <c r="J10" s="242"/>
      <c r="K10" s="369" t="s">
        <v>81</v>
      </c>
      <c r="L10" s="370"/>
      <c r="M10" s="370"/>
      <c r="N10" s="370"/>
      <c r="O10" s="88">
        <f>COUNTIF($N$22:$O$40,"high")+COUNTIF($N$22:$O$40,"Low")</f>
        <v>7</v>
      </c>
      <c r="P10" s="371" t="s">
        <v>79</v>
      </c>
      <c r="Q10" s="372"/>
      <c r="R10" s="354"/>
      <c r="S10" s="88">
        <f>COUNTIF($D22:$D$40,"vacant")</f>
        <v>1</v>
      </c>
      <c r="T10" s="395" t="s">
        <v>55</v>
      </c>
      <c r="U10" s="396"/>
      <c r="V10" s="396"/>
      <c r="W10" s="396"/>
      <c r="X10" s="324">
        <f>COUNTIF($N$22:$O$40,"high")</f>
        <v>1</v>
      </c>
      <c r="Y10" s="325"/>
      <c r="AA10" s="438" t="s">
        <v>56</v>
      </c>
      <c r="AB10" s="242"/>
      <c r="AC10" s="242"/>
      <c r="AD10" s="242"/>
      <c r="AE10" s="242"/>
      <c r="AF10" s="191"/>
      <c r="AG10" s="324">
        <f>COUNTIF($N$22:$O$40,"low")</f>
        <v>6</v>
      </c>
      <c r="AH10" s="324"/>
      <c r="AI10" s="324"/>
      <c r="AJ10" s="324"/>
      <c r="AK10" s="325"/>
      <c r="AL10" s="2"/>
    </row>
    <row r="11" spans="1:42" ht="4.5" customHeight="1" x14ac:dyDescent="0.2">
      <c r="A11" s="6"/>
      <c r="B11" s="31"/>
      <c r="C11" s="23"/>
      <c r="D11" s="23"/>
      <c r="E11" s="23"/>
      <c r="F11" s="23"/>
      <c r="G11" s="23"/>
      <c r="H11" s="23"/>
      <c r="I11" s="23"/>
      <c r="J11" s="23"/>
      <c r="K11" s="23"/>
      <c r="L11" s="32"/>
      <c r="M11" s="33"/>
      <c r="N11" s="33"/>
      <c r="O11" s="27"/>
      <c r="P11" s="34"/>
      <c r="Q11" s="34"/>
      <c r="R11" s="27"/>
      <c r="S11" s="34"/>
      <c r="T11" s="34"/>
      <c r="U11" s="34"/>
      <c r="V11" s="34"/>
      <c r="W11" s="34"/>
      <c r="X11" s="33"/>
      <c r="Y11" s="33"/>
      <c r="Z11" s="29"/>
      <c r="AA11" s="29"/>
      <c r="AB11" s="34"/>
      <c r="AC11" s="33"/>
      <c r="AD11" s="33"/>
      <c r="AE11" s="33"/>
      <c r="AF11" s="33"/>
      <c r="AG11" s="29"/>
      <c r="AH11" s="29"/>
      <c r="AI11" s="29"/>
      <c r="AJ11" s="29"/>
      <c r="AK11" s="29"/>
      <c r="AL11" s="2"/>
    </row>
    <row r="12" spans="1:42" ht="13.5" customHeight="1" x14ac:dyDescent="0.2">
      <c r="A12" s="6"/>
      <c r="B12" s="36" t="s">
        <v>31</v>
      </c>
      <c r="C12" s="35" t="s">
        <v>34</v>
      </c>
      <c r="D12" s="67"/>
      <c r="E12" s="35" t="s">
        <v>33</v>
      </c>
      <c r="F12" s="67" t="s">
        <v>47</v>
      </c>
      <c r="G12" s="366" t="s">
        <v>32</v>
      </c>
      <c r="H12" s="240"/>
      <c r="I12" s="35" t="s">
        <v>34</v>
      </c>
      <c r="J12" s="67" t="s">
        <v>47</v>
      </c>
      <c r="K12" s="35" t="s">
        <v>33</v>
      </c>
      <c r="L12" s="67"/>
      <c r="M12" s="24"/>
      <c r="N12" s="27"/>
      <c r="O12" s="34"/>
      <c r="P12" s="29"/>
      <c r="Q12" s="29"/>
      <c r="R12" s="51"/>
      <c r="S12" s="52"/>
      <c r="T12" s="52"/>
      <c r="U12" s="52"/>
      <c r="V12" s="52"/>
      <c r="W12" s="52"/>
      <c r="X12" s="52"/>
      <c r="Y12" s="52"/>
      <c r="Z12" s="50"/>
      <c r="AA12" s="50"/>
      <c r="AB12" s="33"/>
      <c r="AC12" s="33"/>
      <c r="AD12" s="33"/>
      <c r="AE12" s="33"/>
      <c r="AF12" s="33"/>
      <c r="AG12" s="29"/>
      <c r="AH12" s="29"/>
      <c r="AI12" s="29"/>
      <c r="AJ12" s="29"/>
      <c r="AK12" s="29"/>
      <c r="AL12" s="2"/>
    </row>
    <row r="13" spans="1:42" ht="3" customHeight="1" thickBot="1" x14ac:dyDescent="0.25">
      <c r="A13" s="6"/>
      <c r="AL13" s="2"/>
    </row>
    <row r="14" spans="1:42" ht="12.75" customHeight="1" thickBot="1" x14ac:dyDescent="0.25">
      <c r="A14" s="7"/>
      <c r="B14" s="14"/>
      <c r="C14" s="15"/>
      <c r="D14" s="229"/>
      <c r="E14" s="230"/>
      <c r="F14" s="230"/>
      <c r="G14" s="230"/>
      <c r="H14" s="26"/>
      <c r="I14" s="243" t="s">
        <v>14</v>
      </c>
      <c r="J14" s="255"/>
      <c r="K14" s="256"/>
      <c r="L14" s="257"/>
      <c r="M14" s="229" t="s">
        <v>13</v>
      </c>
      <c r="N14" s="230"/>
      <c r="O14" s="231"/>
      <c r="P14" s="16"/>
      <c r="Q14" s="387" t="s">
        <v>48</v>
      </c>
      <c r="R14" s="388"/>
      <c r="S14" s="397" t="s">
        <v>76</v>
      </c>
      <c r="T14" s="234" t="s">
        <v>77</v>
      </c>
      <c r="U14" s="404" t="s">
        <v>63</v>
      </c>
      <c r="V14" s="405"/>
      <c r="W14" s="405"/>
      <c r="X14" s="304"/>
      <c r="Y14" s="305"/>
      <c r="Z14" s="439" t="s">
        <v>117</v>
      </c>
      <c r="AA14" s="440"/>
      <c r="AB14" s="440"/>
      <c r="AC14" s="440"/>
      <c r="AD14" s="440"/>
      <c r="AE14" s="440"/>
      <c r="AF14" s="440"/>
      <c r="AG14" s="440"/>
      <c r="AH14" s="440"/>
      <c r="AI14" s="440"/>
      <c r="AJ14" s="440"/>
      <c r="AK14" s="441"/>
      <c r="AL14" s="303"/>
      <c r="AM14" s="21">
        <v>80</v>
      </c>
      <c r="AN14" s="21">
        <f>SUMIF($M$22:$M$40,80%,$AM$22:$AM$40)</f>
        <v>0</v>
      </c>
      <c r="AP14" s="21" t="s">
        <v>35</v>
      </c>
    </row>
    <row r="15" spans="1:42" ht="17.25" customHeight="1" thickBot="1" x14ac:dyDescent="0.25">
      <c r="A15" s="7"/>
      <c r="B15" s="17"/>
      <c r="C15" s="18"/>
      <c r="D15" s="220"/>
      <c r="E15" s="221"/>
      <c r="F15" s="221"/>
      <c r="G15" s="221"/>
      <c r="H15" s="25"/>
      <c r="I15" s="244"/>
      <c r="J15" s="314"/>
      <c r="K15" s="315"/>
      <c r="L15" s="238"/>
      <c r="M15" s="220"/>
      <c r="N15" s="221"/>
      <c r="O15" s="222"/>
      <c r="P15" s="271" t="s">
        <v>5</v>
      </c>
      <c r="Q15" s="389"/>
      <c r="R15" s="390"/>
      <c r="S15" s="398"/>
      <c r="T15" s="235"/>
      <c r="U15" s="406"/>
      <c r="V15" s="407"/>
      <c r="W15" s="407"/>
      <c r="X15" s="306"/>
      <c r="Y15" s="307"/>
      <c r="Z15" s="442"/>
      <c r="AA15" s="443"/>
      <c r="AB15" s="443"/>
      <c r="AC15" s="443"/>
      <c r="AD15" s="443"/>
      <c r="AE15" s="443"/>
      <c r="AF15" s="443"/>
      <c r="AG15" s="443"/>
      <c r="AH15" s="443"/>
      <c r="AI15" s="443"/>
      <c r="AJ15" s="443"/>
      <c r="AK15" s="444"/>
      <c r="AL15" s="303"/>
      <c r="AM15" s="21">
        <v>60</v>
      </c>
      <c r="AN15" s="21">
        <f>SUMIF($M$22:$M$40,60%,$AM$22:$AM$40)</f>
        <v>0</v>
      </c>
      <c r="AP15" s="21" t="s">
        <v>36</v>
      </c>
    </row>
    <row r="16" spans="1:42" ht="14.25" customHeight="1" thickBot="1" x14ac:dyDescent="0.25">
      <c r="A16" s="7"/>
      <c r="B16" s="213"/>
      <c r="C16" s="263" t="s">
        <v>0</v>
      </c>
      <c r="D16" s="220"/>
      <c r="E16" s="221"/>
      <c r="F16" s="221"/>
      <c r="G16" s="221"/>
      <c r="H16" s="25"/>
      <c r="I16" s="244"/>
      <c r="J16" s="220"/>
      <c r="K16" s="237"/>
      <c r="L16" s="238"/>
      <c r="M16" s="220" t="s">
        <v>3</v>
      </c>
      <c r="N16" s="274"/>
      <c r="O16" s="275"/>
      <c r="P16" s="272"/>
      <c r="Q16" s="389"/>
      <c r="R16" s="390"/>
      <c r="S16" s="398"/>
      <c r="T16" s="235"/>
      <c r="U16" s="384" t="s">
        <v>59</v>
      </c>
      <c r="V16" s="245" t="s">
        <v>78</v>
      </c>
      <c r="W16" s="400" t="s">
        <v>112</v>
      </c>
      <c r="X16" s="321" t="s">
        <v>62</v>
      </c>
      <c r="Y16" s="307"/>
      <c r="Z16" s="223" t="s">
        <v>114</v>
      </c>
      <c r="AA16" s="224"/>
      <c r="AB16" s="224"/>
      <c r="AC16" s="224"/>
      <c r="AD16" s="224"/>
      <c r="AE16" s="224"/>
      <c r="AF16" s="224"/>
      <c r="AG16" s="224"/>
      <c r="AH16" s="224"/>
      <c r="AI16" s="224"/>
      <c r="AJ16" s="224"/>
      <c r="AK16" s="225"/>
      <c r="AL16" s="3"/>
      <c r="AM16" s="21">
        <v>50</v>
      </c>
      <c r="AN16" s="21">
        <f>SUMIF($M$22:$M$40,50%,$AM$22:$AM$40)</f>
        <v>3</v>
      </c>
    </row>
    <row r="17" spans="1:43" ht="14.25" customHeight="1" thickBot="1" x14ac:dyDescent="0.25">
      <c r="A17" s="7"/>
      <c r="B17" s="213"/>
      <c r="C17" s="263"/>
      <c r="D17" s="220"/>
      <c r="E17" s="221"/>
      <c r="F17" s="221"/>
      <c r="G17" s="221"/>
      <c r="H17" s="25"/>
      <c r="I17" s="244"/>
      <c r="J17" s="220"/>
      <c r="K17" s="221"/>
      <c r="L17" s="222"/>
      <c r="M17" s="204"/>
      <c r="N17" s="205"/>
      <c r="O17" s="206"/>
      <c r="P17" s="273"/>
      <c r="Q17" s="389"/>
      <c r="R17" s="390"/>
      <c r="S17" s="398"/>
      <c r="T17" s="235"/>
      <c r="U17" s="249"/>
      <c r="V17" s="263"/>
      <c r="W17" s="401"/>
      <c r="X17" s="321"/>
      <c r="Y17" s="307"/>
      <c r="Z17" s="223" t="s">
        <v>115</v>
      </c>
      <c r="AA17" s="224"/>
      <c r="AB17" s="224"/>
      <c r="AC17" s="224"/>
      <c r="AD17" s="224"/>
      <c r="AE17" s="224"/>
      <c r="AF17" s="224"/>
      <c r="AG17" s="224"/>
      <c r="AH17" s="224"/>
      <c r="AI17" s="224"/>
      <c r="AJ17" s="224"/>
      <c r="AK17" s="225"/>
      <c r="AL17" s="3"/>
    </row>
    <row r="18" spans="1:43" ht="25.5" customHeight="1" thickBot="1" x14ac:dyDescent="0.25">
      <c r="A18" s="7"/>
      <c r="B18" s="213"/>
      <c r="C18" s="263"/>
      <c r="D18" s="220"/>
      <c r="E18" s="221"/>
      <c r="F18" s="221"/>
      <c r="G18" s="221"/>
      <c r="H18" s="25"/>
      <c r="I18" s="244"/>
      <c r="J18" s="220"/>
      <c r="K18" s="221"/>
      <c r="L18" s="222"/>
      <c r="M18" s="204"/>
      <c r="N18" s="205"/>
      <c r="O18" s="206"/>
      <c r="P18" s="273"/>
      <c r="Q18" s="389"/>
      <c r="R18" s="390"/>
      <c r="S18" s="398"/>
      <c r="T18" s="235"/>
      <c r="U18" s="249"/>
      <c r="V18" s="263"/>
      <c r="W18" s="401"/>
      <c r="X18" s="321"/>
      <c r="Y18" s="307"/>
      <c r="Z18" s="226" t="s">
        <v>116</v>
      </c>
      <c r="AA18" s="227"/>
      <c r="AB18" s="227"/>
      <c r="AC18" s="227"/>
      <c r="AD18" s="227"/>
      <c r="AE18" s="227"/>
      <c r="AF18" s="227"/>
      <c r="AG18" s="227"/>
      <c r="AH18" s="227"/>
      <c r="AI18" s="227"/>
      <c r="AJ18" s="227"/>
      <c r="AK18" s="228"/>
      <c r="AL18" s="3"/>
    </row>
    <row r="19" spans="1:43" ht="15.75" customHeight="1" thickBot="1" x14ac:dyDescent="0.25">
      <c r="A19" s="7"/>
      <c r="B19" s="249" t="s">
        <v>58</v>
      </c>
      <c r="C19" s="263"/>
      <c r="D19" s="260" t="s">
        <v>15</v>
      </c>
      <c r="E19" s="261"/>
      <c r="F19" s="261"/>
      <c r="G19" s="261"/>
      <c r="H19" s="25"/>
      <c r="I19" s="244"/>
      <c r="J19" s="260" t="s">
        <v>1</v>
      </c>
      <c r="K19" s="265"/>
      <c r="L19" s="266"/>
      <c r="M19" s="252" t="s">
        <v>4</v>
      </c>
      <c r="N19" s="253"/>
      <c r="O19" s="254"/>
      <c r="P19" s="273"/>
      <c r="Q19" s="389"/>
      <c r="R19" s="390"/>
      <c r="S19" s="398"/>
      <c r="T19" s="235"/>
      <c r="U19" s="385"/>
      <c r="V19" s="382"/>
      <c r="W19" s="402"/>
      <c r="X19" s="321"/>
      <c r="Y19" s="307"/>
      <c r="Z19" s="100">
        <f t="shared" ref="Z19:AK19" si="0">COUNTIF(Z22:Z40,"x")</f>
        <v>6</v>
      </c>
      <c r="AA19" s="83">
        <f t="shared" si="0"/>
        <v>0</v>
      </c>
      <c r="AB19" s="83">
        <f t="shared" si="0"/>
        <v>0</v>
      </c>
      <c r="AC19" s="83">
        <f t="shared" si="0"/>
        <v>6</v>
      </c>
      <c r="AD19" s="83">
        <f t="shared" si="0"/>
        <v>7</v>
      </c>
      <c r="AE19" s="83">
        <f t="shared" si="0"/>
        <v>0</v>
      </c>
      <c r="AF19" s="83">
        <f t="shared" si="0"/>
        <v>1</v>
      </c>
      <c r="AG19" s="83">
        <f t="shared" si="0"/>
        <v>0</v>
      </c>
      <c r="AH19" s="203">
        <f>COUNTIF(AH22:AH40,"x")</f>
        <v>1</v>
      </c>
      <c r="AI19" s="203">
        <f>COUNTIF(AI22:AI40,"x")</f>
        <v>1</v>
      </c>
      <c r="AJ19" s="203">
        <f>COUNTIF(AJ22:AJ40,"x")</f>
        <v>1</v>
      </c>
      <c r="AK19" s="87">
        <f t="shared" si="0"/>
        <v>1</v>
      </c>
      <c r="AL19" s="3"/>
    </row>
    <row r="20" spans="1:43" ht="21.75" customHeight="1" thickBot="1" x14ac:dyDescent="0.25">
      <c r="A20" s="7"/>
      <c r="B20" s="250"/>
      <c r="C20" s="264"/>
      <c r="D20" s="262"/>
      <c r="E20" s="261"/>
      <c r="F20" s="261"/>
      <c r="G20" s="261"/>
      <c r="H20" s="25"/>
      <c r="I20" s="244"/>
      <c r="J20" s="246" t="s">
        <v>2</v>
      </c>
      <c r="K20" s="247"/>
      <c r="L20" s="248"/>
      <c r="M20" s="340" t="s">
        <v>6</v>
      </c>
      <c r="N20" s="267" t="s">
        <v>119</v>
      </c>
      <c r="O20" s="268"/>
      <c r="P20" s="273"/>
      <c r="Q20" s="391" t="s">
        <v>60</v>
      </c>
      <c r="R20" s="392"/>
      <c r="S20" s="398"/>
      <c r="T20" s="235"/>
      <c r="U20" s="385"/>
      <c r="V20" s="382"/>
      <c r="W20" s="402"/>
      <c r="X20" s="306"/>
      <c r="Y20" s="307"/>
      <c r="Z20" s="331" t="s">
        <v>7</v>
      </c>
      <c r="AA20" s="333" t="s">
        <v>26</v>
      </c>
      <c r="AB20" s="333" t="s">
        <v>8</v>
      </c>
      <c r="AC20" s="232" t="s">
        <v>9</v>
      </c>
      <c r="AD20" s="232" t="s">
        <v>42</v>
      </c>
      <c r="AE20" s="333" t="s">
        <v>10</v>
      </c>
      <c r="AF20" s="232" t="s">
        <v>11</v>
      </c>
      <c r="AG20" s="232" t="s">
        <v>105</v>
      </c>
      <c r="AH20" s="232" t="s">
        <v>12</v>
      </c>
      <c r="AI20" s="232" t="s">
        <v>103</v>
      </c>
      <c r="AJ20" s="232" t="s">
        <v>104</v>
      </c>
      <c r="AK20" s="326" t="s">
        <v>120</v>
      </c>
      <c r="AL20" s="3"/>
      <c r="AM20" s="21">
        <v>30</v>
      </c>
      <c r="AN20" s="21">
        <f>SUMIF($M$22:$M$40,30%,$AM$22:$AM$40)</f>
        <v>5</v>
      </c>
    </row>
    <row r="21" spans="1:43" ht="60" customHeight="1" thickBot="1" x14ac:dyDescent="0.3">
      <c r="A21" s="7"/>
      <c r="B21" s="251"/>
      <c r="C21" s="264"/>
      <c r="D21" s="258" t="s">
        <v>38</v>
      </c>
      <c r="E21" s="259"/>
      <c r="F21" s="259"/>
      <c r="G21" s="259"/>
      <c r="H21" s="37"/>
      <c r="I21" s="245"/>
      <c r="J21" s="334" t="s">
        <v>37</v>
      </c>
      <c r="K21" s="335"/>
      <c r="L21" s="336"/>
      <c r="M21" s="341"/>
      <c r="N21" s="269"/>
      <c r="O21" s="270"/>
      <c r="P21" s="212" t="s">
        <v>37</v>
      </c>
      <c r="Q21" s="393"/>
      <c r="R21" s="394"/>
      <c r="S21" s="399"/>
      <c r="T21" s="236"/>
      <c r="U21" s="386"/>
      <c r="V21" s="383"/>
      <c r="W21" s="403"/>
      <c r="X21" s="322"/>
      <c r="Y21" s="323"/>
      <c r="Z21" s="332"/>
      <c r="AA21" s="232"/>
      <c r="AB21" s="232"/>
      <c r="AC21" s="233"/>
      <c r="AD21" s="233"/>
      <c r="AE21" s="232"/>
      <c r="AF21" s="233"/>
      <c r="AG21" s="233"/>
      <c r="AH21" s="233"/>
      <c r="AI21" s="233"/>
      <c r="AJ21" s="233"/>
      <c r="AK21" s="327"/>
      <c r="AL21" s="3"/>
      <c r="AM21" s="44" t="s">
        <v>40</v>
      </c>
      <c r="AN21" s="21">
        <f>SUM(AN14:AN20)</f>
        <v>8</v>
      </c>
      <c r="AP21" s="293" t="s">
        <v>39</v>
      </c>
      <c r="AQ21" s="294"/>
    </row>
    <row r="22" spans="1:43" ht="15" x14ac:dyDescent="0.25">
      <c r="A22" s="8">
        <f t="shared" ref="A22:A39" si="1">IF($C22&gt;0,1,"")</f>
        <v>1</v>
      </c>
      <c r="B22" s="70">
        <v>215</v>
      </c>
      <c r="C22" s="71">
        <v>2</v>
      </c>
      <c r="D22" s="376" t="s">
        <v>64</v>
      </c>
      <c r="E22" s="377"/>
      <c r="F22" s="377"/>
      <c r="G22" s="377"/>
      <c r="H22" s="378"/>
      <c r="I22" s="72"/>
      <c r="J22" s="337"/>
      <c r="K22" s="338"/>
      <c r="L22" s="339"/>
      <c r="M22" s="86">
        <v>0.3</v>
      </c>
      <c r="N22" s="358" t="s">
        <v>36</v>
      </c>
      <c r="O22" s="359"/>
      <c r="P22" s="96"/>
      <c r="Q22" s="445"/>
      <c r="R22" s="446"/>
      <c r="S22" s="186"/>
      <c r="T22" s="187"/>
      <c r="U22" s="186"/>
      <c r="V22" s="196"/>
      <c r="W22" s="187"/>
      <c r="X22" s="301">
        <f t="shared" ref="X22:X38" si="2">SUM(S22:W22)</f>
        <v>0</v>
      </c>
      <c r="Y22" s="302"/>
      <c r="Z22" s="106"/>
      <c r="AA22" s="54"/>
      <c r="AB22" s="54"/>
      <c r="AC22" s="54"/>
      <c r="AD22" s="55" t="s">
        <v>47</v>
      </c>
      <c r="AE22" s="54"/>
      <c r="AF22" s="54"/>
      <c r="AG22" s="139"/>
      <c r="AH22" s="139"/>
      <c r="AI22" s="54"/>
      <c r="AJ22" s="201"/>
      <c r="AK22" s="56"/>
      <c r="AL22" s="2"/>
      <c r="AM22" s="21">
        <f t="shared" ref="AM22:AM38" si="3">COUNTIF(Z22:AK22,"X")</f>
        <v>1</v>
      </c>
      <c r="AN22" s="39">
        <f t="shared" ref="AN22:AN38" si="4">IF(AM22&gt;0,1,"")</f>
        <v>1</v>
      </c>
      <c r="AP22" s="40">
        <v>1</v>
      </c>
      <c r="AQ22" s="41"/>
    </row>
    <row r="23" spans="1:43" ht="15" x14ac:dyDescent="0.25">
      <c r="A23" s="8">
        <f t="shared" si="1"/>
        <v>1</v>
      </c>
      <c r="B23" s="73">
        <v>225</v>
      </c>
      <c r="C23" s="74">
        <v>1</v>
      </c>
      <c r="D23" s="379" t="s">
        <v>69</v>
      </c>
      <c r="E23" s="380"/>
      <c r="F23" s="380"/>
      <c r="G23" s="380"/>
      <c r="H23" s="381"/>
      <c r="I23" s="75">
        <v>5</v>
      </c>
      <c r="J23" s="278">
        <v>109334</v>
      </c>
      <c r="K23" s="279"/>
      <c r="L23" s="280"/>
      <c r="M23" s="76">
        <v>0.3</v>
      </c>
      <c r="N23" s="281" t="s">
        <v>36</v>
      </c>
      <c r="O23" s="282"/>
      <c r="P23" s="89">
        <v>109334</v>
      </c>
      <c r="Q23" s="316">
        <v>35500</v>
      </c>
      <c r="R23" s="317"/>
      <c r="S23" s="185">
        <v>750</v>
      </c>
      <c r="T23" s="188">
        <v>65</v>
      </c>
      <c r="U23" s="185"/>
      <c r="V23" s="197">
        <v>35</v>
      </c>
      <c r="W23" s="188">
        <v>75</v>
      </c>
      <c r="X23" s="301">
        <f t="shared" si="2"/>
        <v>925</v>
      </c>
      <c r="Y23" s="302"/>
      <c r="Z23" s="107" t="s">
        <v>47</v>
      </c>
      <c r="AA23" s="57"/>
      <c r="AB23" s="57"/>
      <c r="AC23" s="57" t="s">
        <v>47</v>
      </c>
      <c r="AD23" s="58" t="s">
        <v>47</v>
      </c>
      <c r="AE23" s="57"/>
      <c r="AF23" s="57" t="s">
        <v>47</v>
      </c>
      <c r="AG23" s="140"/>
      <c r="AH23" s="140"/>
      <c r="AI23" s="57"/>
      <c r="AJ23" s="202"/>
      <c r="AK23" s="59"/>
      <c r="AL23" s="2"/>
      <c r="AM23" s="21">
        <f t="shared" si="3"/>
        <v>4</v>
      </c>
      <c r="AN23" s="39">
        <f t="shared" si="4"/>
        <v>1</v>
      </c>
      <c r="AP23" s="40">
        <v>2</v>
      </c>
      <c r="AQ23" s="41"/>
    </row>
    <row r="24" spans="1:43" ht="15" x14ac:dyDescent="0.25">
      <c r="A24" s="8">
        <f t="shared" si="1"/>
        <v>1</v>
      </c>
      <c r="B24" s="73">
        <v>226</v>
      </c>
      <c r="C24" s="74">
        <v>3</v>
      </c>
      <c r="D24" s="379" t="s">
        <v>70</v>
      </c>
      <c r="E24" s="380"/>
      <c r="F24" s="380"/>
      <c r="G24" s="380"/>
      <c r="H24" s="381"/>
      <c r="I24" s="75">
        <v>4</v>
      </c>
      <c r="J24" s="278">
        <v>108022</v>
      </c>
      <c r="K24" s="279"/>
      <c r="L24" s="280"/>
      <c r="M24" s="76">
        <v>0.4</v>
      </c>
      <c r="N24" s="281" t="s">
        <v>36</v>
      </c>
      <c r="O24" s="282"/>
      <c r="P24" s="89">
        <v>109118</v>
      </c>
      <c r="Q24" s="316">
        <v>37550</v>
      </c>
      <c r="R24" s="317"/>
      <c r="S24" s="185">
        <v>825</v>
      </c>
      <c r="T24" s="188">
        <v>65</v>
      </c>
      <c r="U24" s="185"/>
      <c r="V24" s="197"/>
      <c r="W24" s="188"/>
      <c r="X24" s="297">
        <f t="shared" si="2"/>
        <v>890</v>
      </c>
      <c r="Y24" s="298"/>
      <c r="Z24" s="107" t="s">
        <v>47</v>
      </c>
      <c r="AA24" s="57"/>
      <c r="AB24" s="57"/>
      <c r="AC24" s="57" t="s">
        <v>47</v>
      </c>
      <c r="AD24" s="58" t="s">
        <v>47</v>
      </c>
      <c r="AE24" s="57"/>
      <c r="AF24" s="57"/>
      <c r="AG24" s="140"/>
      <c r="AH24" s="140"/>
      <c r="AI24" s="57"/>
      <c r="AJ24" s="202" t="s">
        <v>47</v>
      </c>
      <c r="AK24" s="59" t="s">
        <v>47</v>
      </c>
      <c r="AL24" s="2"/>
      <c r="AM24" s="21">
        <f t="shared" si="3"/>
        <v>5</v>
      </c>
      <c r="AN24" s="39">
        <f t="shared" si="4"/>
        <v>1</v>
      </c>
      <c r="AP24" s="40">
        <v>3</v>
      </c>
      <c r="AQ24" s="41"/>
    </row>
    <row r="25" spans="1:43" ht="15" x14ac:dyDescent="0.25">
      <c r="A25" s="8">
        <f t="shared" si="1"/>
        <v>1</v>
      </c>
      <c r="B25" s="73">
        <v>301</v>
      </c>
      <c r="C25" s="74">
        <v>4</v>
      </c>
      <c r="D25" s="290" t="s">
        <v>71</v>
      </c>
      <c r="E25" s="291"/>
      <c r="F25" s="291"/>
      <c r="G25" s="291"/>
      <c r="H25" s="292"/>
      <c r="I25" s="77">
        <v>8</v>
      </c>
      <c r="J25" s="278">
        <v>108692</v>
      </c>
      <c r="K25" s="279"/>
      <c r="L25" s="280"/>
      <c r="M25" s="76">
        <v>0.5</v>
      </c>
      <c r="N25" s="281" t="s">
        <v>36</v>
      </c>
      <c r="O25" s="282"/>
      <c r="P25" s="89">
        <v>109057</v>
      </c>
      <c r="Q25" s="316">
        <v>45500</v>
      </c>
      <c r="R25" s="317"/>
      <c r="S25" s="185">
        <v>1706</v>
      </c>
      <c r="T25" s="188">
        <v>65</v>
      </c>
      <c r="U25" s="185"/>
      <c r="V25" s="197"/>
      <c r="W25" s="188"/>
      <c r="X25" s="297">
        <f t="shared" si="2"/>
        <v>1771</v>
      </c>
      <c r="Y25" s="298"/>
      <c r="Z25" s="107" t="s">
        <v>47</v>
      </c>
      <c r="AA25" s="57"/>
      <c r="AB25" s="57"/>
      <c r="AC25" s="57" t="s">
        <v>47</v>
      </c>
      <c r="AD25" s="58" t="s">
        <v>47</v>
      </c>
      <c r="AE25" s="57"/>
      <c r="AF25" s="57"/>
      <c r="AG25" s="140"/>
      <c r="AH25" s="140"/>
      <c r="AI25" s="57"/>
      <c r="AJ25" s="202"/>
      <c r="AK25" s="59"/>
      <c r="AL25" s="2"/>
      <c r="AM25" s="21">
        <f t="shared" si="3"/>
        <v>3</v>
      </c>
      <c r="AN25" s="39">
        <f t="shared" si="4"/>
        <v>1</v>
      </c>
      <c r="AP25" s="40">
        <v>4</v>
      </c>
      <c r="AQ25" s="41"/>
    </row>
    <row r="26" spans="1:43" ht="15" x14ac:dyDescent="0.25">
      <c r="A26" s="8">
        <f t="shared" si="1"/>
        <v>1</v>
      </c>
      <c r="B26" s="73">
        <v>350</v>
      </c>
      <c r="C26" s="74">
        <v>2</v>
      </c>
      <c r="D26" s="290" t="s">
        <v>72</v>
      </c>
      <c r="E26" s="291"/>
      <c r="F26" s="291"/>
      <c r="G26" s="291"/>
      <c r="H26" s="292"/>
      <c r="I26" s="77">
        <v>4</v>
      </c>
      <c r="J26" s="278">
        <v>108692</v>
      </c>
      <c r="K26" s="279"/>
      <c r="L26" s="280"/>
      <c r="M26" s="76">
        <v>0.65</v>
      </c>
      <c r="N26" s="281" t="s">
        <v>35</v>
      </c>
      <c r="O26" s="282"/>
      <c r="P26" s="89">
        <v>109057</v>
      </c>
      <c r="Q26" s="316">
        <v>68500</v>
      </c>
      <c r="R26" s="317"/>
      <c r="S26" s="185">
        <v>2568</v>
      </c>
      <c r="T26" s="188">
        <v>65</v>
      </c>
      <c r="U26" s="185"/>
      <c r="V26" s="197"/>
      <c r="W26" s="188"/>
      <c r="X26" s="297">
        <f t="shared" si="2"/>
        <v>2633</v>
      </c>
      <c r="Y26" s="298"/>
      <c r="Z26" s="107" t="s">
        <v>47</v>
      </c>
      <c r="AA26" s="57"/>
      <c r="AB26" s="57"/>
      <c r="AC26" s="57" t="s">
        <v>47</v>
      </c>
      <c r="AD26" s="58" t="s">
        <v>47</v>
      </c>
      <c r="AE26" s="57"/>
      <c r="AF26" s="57"/>
      <c r="AG26" s="140"/>
      <c r="AH26" s="140"/>
      <c r="AI26" s="57" t="s">
        <v>47</v>
      </c>
      <c r="AJ26" s="202"/>
      <c r="AK26" s="59"/>
      <c r="AL26" s="2"/>
      <c r="AM26" s="21">
        <f t="shared" si="3"/>
        <v>4</v>
      </c>
      <c r="AN26" s="39">
        <f t="shared" si="4"/>
        <v>1</v>
      </c>
      <c r="AP26" s="40">
        <v>5</v>
      </c>
      <c r="AQ26" s="41"/>
    </row>
    <row r="27" spans="1:43" ht="15" x14ac:dyDescent="0.25">
      <c r="A27" s="8">
        <f t="shared" si="1"/>
        <v>1</v>
      </c>
      <c r="B27" s="73">
        <v>360</v>
      </c>
      <c r="C27" s="74">
        <v>1</v>
      </c>
      <c r="D27" s="290" t="s">
        <v>73</v>
      </c>
      <c r="E27" s="291"/>
      <c r="F27" s="291"/>
      <c r="G27" s="291"/>
      <c r="H27" s="292"/>
      <c r="I27" s="77">
        <v>3</v>
      </c>
      <c r="J27" s="278">
        <v>108692</v>
      </c>
      <c r="K27" s="279"/>
      <c r="L27" s="280"/>
      <c r="M27" s="76" t="s">
        <v>113</v>
      </c>
      <c r="N27" s="281" t="s">
        <v>36</v>
      </c>
      <c r="O27" s="282"/>
      <c r="P27" s="89">
        <v>109057</v>
      </c>
      <c r="Q27" s="316">
        <v>22550</v>
      </c>
      <c r="R27" s="317"/>
      <c r="S27" s="185">
        <v>350</v>
      </c>
      <c r="T27" s="188">
        <v>45</v>
      </c>
      <c r="U27" s="185">
        <v>150</v>
      </c>
      <c r="V27" s="197"/>
      <c r="W27" s="188"/>
      <c r="X27" s="297">
        <f t="shared" si="2"/>
        <v>545</v>
      </c>
      <c r="Y27" s="298"/>
      <c r="Z27" s="107" t="s">
        <v>47</v>
      </c>
      <c r="AA27" s="57"/>
      <c r="AB27" s="57"/>
      <c r="AC27" s="57" t="s">
        <v>47</v>
      </c>
      <c r="AD27" s="58" t="s">
        <v>47</v>
      </c>
      <c r="AE27" s="57"/>
      <c r="AF27" s="57"/>
      <c r="AG27" s="140"/>
      <c r="AH27" s="140" t="s">
        <v>47</v>
      </c>
      <c r="AI27" s="57"/>
      <c r="AJ27" s="202"/>
      <c r="AK27" s="59"/>
      <c r="AL27" s="2"/>
      <c r="AM27" s="21">
        <f t="shared" si="3"/>
        <v>4</v>
      </c>
      <c r="AN27" s="39">
        <f t="shared" si="4"/>
        <v>1</v>
      </c>
      <c r="AP27" s="42">
        <v>6</v>
      </c>
      <c r="AQ27" s="43"/>
    </row>
    <row r="28" spans="1:43" ht="15" x14ac:dyDescent="0.25">
      <c r="A28" s="8">
        <f t="shared" si="1"/>
        <v>1</v>
      </c>
      <c r="B28" s="73">
        <v>361</v>
      </c>
      <c r="C28" s="74">
        <v>2</v>
      </c>
      <c r="D28" s="290" t="s">
        <v>74</v>
      </c>
      <c r="E28" s="291"/>
      <c r="F28" s="291"/>
      <c r="G28" s="291"/>
      <c r="H28" s="292"/>
      <c r="I28" s="77">
        <v>2</v>
      </c>
      <c r="J28" s="278">
        <v>108692</v>
      </c>
      <c r="K28" s="279"/>
      <c r="L28" s="280"/>
      <c r="M28" s="76">
        <v>0.35</v>
      </c>
      <c r="N28" s="281" t="s">
        <v>36</v>
      </c>
      <c r="O28" s="282"/>
      <c r="P28" s="89">
        <v>109057</v>
      </c>
      <c r="Q28" s="316">
        <v>22100</v>
      </c>
      <c r="R28" s="317"/>
      <c r="S28" s="185">
        <v>350</v>
      </c>
      <c r="T28" s="188">
        <v>35</v>
      </c>
      <c r="U28" s="185">
        <v>150</v>
      </c>
      <c r="V28" s="197"/>
      <c r="W28" s="188"/>
      <c r="X28" s="297">
        <f t="shared" si="2"/>
        <v>535</v>
      </c>
      <c r="Y28" s="298"/>
      <c r="Z28" s="108" t="s">
        <v>47</v>
      </c>
      <c r="AA28" s="57"/>
      <c r="AB28" s="57"/>
      <c r="AC28" s="57" t="s">
        <v>47</v>
      </c>
      <c r="AD28" s="60" t="s">
        <v>47</v>
      </c>
      <c r="AE28" s="57"/>
      <c r="AF28" s="57"/>
      <c r="AG28" s="57"/>
      <c r="AH28" s="140"/>
      <c r="AI28" s="140"/>
      <c r="AJ28" s="140"/>
      <c r="AK28" s="59"/>
      <c r="AL28" s="2"/>
      <c r="AM28" s="21">
        <f t="shared" si="3"/>
        <v>3</v>
      </c>
      <c r="AN28" s="39">
        <f t="shared" si="4"/>
        <v>1</v>
      </c>
    </row>
    <row r="29" spans="1:43" ht="15" x14ac:dyDescent="0.25">
      <c r="A29" s="8" t="str">
        <f t="shared" si="1"/>
        <v/>
      </c>
      <c r="B29" s="73"/>
      <c r="C29" s="74"/>
      <c r="D29" s="290"/>
      <c r="E29" s="291"/>
      <c r="F29" s="291"/>
      <c r="G29" s="291"/>
      <c r="H29" s="292"/>
      <c r="I29" s="77"/>
      <c r="J29" s="278"/>
      <c r="K29" s="279"/>
      <c r="L29" s="280"/>
      <c r="M29" s="76"/>
      <c r="N29" s="281"/>
      <c r="O29" s="282"/>
      <c r="P29" s="89"/>
      <c r="Q29" s="316"/>
      <c r="R29" s="317"/>
      <c r="S29" s="185"/>
      <c r="T29" s="188"/>
      <c r="U29" s="185"/>
      <c r="V29" s="197"/>
      <c r="W29" s="188"/>
      <c r="X29" s="297">
        <f t="shared" si="2"/>
        <v>0</v>
      </c>
      <c r="Y29" s="298"/>
      <c r="Z29" s="109"/>
      <c r="AA29" s="57"/>
      <c r="AB29" s="57"/>
      <c r="AC29" s="57"/>
      <c r="AD29" s="58"/>
      <c r="AE29" s="57"/>
      <c r="AF29" s="57"/>
      <c r="AG29" s="57"/>
      <c r="AH29" s="140"/>
      <c r="AI29" s="140"/>
      <c r="AJ29" s="140"/>
      <c r="AK29" s="59"/>
      <c r="AL29" s="2"/>
      <c r="AM29" s="21">
        <f t="shared" si="3"/>
        <v>0</v>
      </c>
      <c r="AN29" s="39" t="str">
        <f t="shared" si="4"/>
        <v/>
      </c>
      <c r="AQ29" s="21" t="s">
        <v>53</v>
      </c>
    </row>
    <row r="30" spans="1:43" ht="15" x14ac:dyDescent="0.25">
      <c r="A30" s="8" t="str">
        <f t="shared" si="1"/>
        <v/>
      </c>
      <c r="B30" s="73"/>
      <c r="C30" s="74"/>
      <c r="D30" s="290"/>
      <c r="E30" s="291"/>
      <c r="F30" s="291"/>
      <c r="G30" s="291"/>
      <c r="H30" s="292"/>
      <c r="I30" s="77"/>
      <c r="J30" s="278"/>
      <c r="K30" s="279"/>
      <c r="L30" s="280"/>
      <c r="M30" s="76"/>
      <c r="N30" s="281"/>
      <c r="O30" s="282"/>
      <c r="P30" s="89"/>
      <c r="Q30" s="316"/>
      <c r="R30" s="317"/>
      <c r="S30" s="185"/>
      <c r="T30" s="188"/>
      <c r="U30" s="185"/>
      <c r="V30" s="197"/>
      <c r="W30" s="188"/>
      <c r="X30" s="297">
        <f t="shared" si="2"/>
        <v>0</v>
      </c>
      <c r="Y30" s="298"/>
      <c r="Z30" s="109"/>
      <c r="AA30" s="57"/>
      <c r="AB30" s="57"/>
      <c r="AC30" s="57"/>
      <c r="AD30" s="58"/>
      <c r="AE30" s="57"/>
      <c r="AF30" s="57"/>
      <c r="AG30" s="57"/>
      <c r="AH30" s="140"/>
      <c r="AI30" s="140"/>
      <c r="AJ30" s="140"/>
      <c r="AK30" s="59"/>
      <c r="AL30" s="2"/>
      <c r="AM30" s="21">
        <f t="shared" si="3"/>
        <v>0</v>
      </c>
      <c r="AN30" s="39" t="str">
        <f t="shared" si="4"/>
        <v/>
      </c>
    </row>
    <row r="31" spans="1:43" ht="15" x14ac:dyDescent="0.25">
      <c r="A31" s="8" t="str">
        <f t="shared" si="1"/>
        <v/>
      </c>
      <c r="B31" s="73"/>
      <c r="C31" s="74"/>
      <c r="D31" s="290"/>
      <c r="E31" s="291"/>
      <c r="F31" s="291"/>
      <c r="G31" s="291"/>
      <c r="H31" s="292"/>
      <c r="I31" s="77"/>
      <c r="J31" s="278"/>
      <c r="K31" s="279"/>
      <c r="L31" s="280"/>
      <c r="M31" s="76"/>
      <c r="N31" s="281"/>
      <c r="O31" s="282"/>
      <c r="P31" s="89"/>
      <c r="Q31" s="316"/>
      <c r="R31" s="317"/>
      <c r="S31" s="185"/>
      <c r="T31" s="188"/>
      <c r="U31" s="185"/>
      <c r="V31" s="197"/>
      <c r="W31" s="188"/>
      <c r="X31" s="297">
        <f t="shared" si="2"/>
        <v>0</v>
      </c>
      <c r="Y31" s="298"/>
      <c r="Z31" s="109"/>
      <c r="AA31" s="60"/>
      <c r="AB31" s="60"/>
      <c r="AC31" s="57"/>
      <c r="AD31" s="58"/>
      <c r="AE31" s="60"/>
      <c r="AF31" s="60"/>
      <c r="AG31" s="60"/>
      <c r="AH31" s="141"/>
      <c r="AI31" s="141"/>
      <c r="AJ31" s="141"/>
      <c r="AK31" s="61"/>
      <c r="AL31" s="2"/>
      <c r="AM31" s="21">
        <f t="shared" si="3"/>
        <v>0</v>
      </c>
      <c r="AN31" s="39" t="str">
        <f t="shared" si="4"/>
        <v/>
      </c>
      <c r="AQ31" s="85">
        <v>0.35</v>
      </c>
    </row>
    <row r="32" spans="1:43" ht="15" x14ac:dyDescent="0.25">
      <c r="A32" s="8" t="str">
        <f t="shared" si="1"/>
        <v/>
      </c>
      <c r="B32" s="73"/>
      <c r="C32" s="74"/>
      <c r="D32" s="290"/>
      <c r="E32" s="291"/>
      <c r="F32" s="291"/>
      <c r="G32" s="291"/>
      <c r="H32" s="292"/>
      <c r="I32" s="77"/>
      <c r="J32" s="278"/>
      <c r="K32" s="279"/>
      <c r="L32" s="280"/>
      <c r="M32" s="76"/>
      <c r="N32" s="281"/>
      <c r="O32" s="282"/>
      <c r="P32" s="89"/>
      <c r="Q32" s="316"/>
      <c r="R32" s="317"/>
      <c r="S32" s="185"/>
      <c r="T32" s="188"/>
      <c r="U32" s="185"/>
      <c r="V32" s="197"/>
      <c r="W32" s="188"/>
      <c r="X32" s="297">
        <f t="shared" si="2"/>
        <v>0</v>
      </c>
      <c r="Y32" s="298"/>
      <c r="Z32" s="107"/>
      <c r="AA32" s="60"/>
      <c r="AB32" s="60"/>
      <c r="AC32" s="57"/>
      <c r="AD32" s="60"/>
      <c r="AE32" s="60"/>
      <c r="AF32" s="60"/>
      <c r="AG32" s="60"/>
      <c r="AH32" s="141"/>
      <c r="AI32" s="141"/>
      <c r="AJ32" s="141"/>
      <c r="AK32" s="61"/>
      <c r="AL32" s="2"/>
      <c r="AM32" s="21">
        <f t="shared" si="3"/>
        <v>0</v>
      </c>
      <c r="AN32" s="39" t="str">
        <f t="shared" si="4"/>
        <v/>
      </c>
      <c r="AQ32" s="85">
        <v>0.4</v>
      </c>
    </row>
    <row r="33" spans="1:43" ht="15" x14ac:dyDescent="0.25">
      <c r="A33" s="8" t="str">
        <f t="shared" si="1"/>
        <v/>
      </c>
      <c r="B33" s="73"/>
      <c r="C33" s="74"/>
      <c r="D33" s="290"/>
      <c r="E33" s="291"/>
      <c r="F33" s="291"/>
      <c r="G33" s="291"/>
      <c r="H33" s="292"/>
      <c r="I33" s="77"/>
      <c r="J33" s="278"/>
      <c r="K33" s="279"/>
      <c r="L33" s="280"/>
      <c r="M33" s="76"/>
      <c r="N33" s="281"/>
      <c r="O33" s="282"/>
      <c r="P33" s="89"/>
      <c r="Q33" s="316"/>
      <c r="R33" s="317"/>
      <c r="S33" s="185"/>
      <c r="T33" s="188"/>
      <c r="U33" s="185"/>
      <c r="V33" s="197"/>
      <c r="W33" s="188"/>
      <c r="X33" s="297">
        <f t="shared" si="2"/>
        <v>0</v>
      </c>
      <c r="Y33" s="298"/>
      <c r="Z33" s="109"/>
      <c r="AA33" s="60"/>
      <c r="AB33" s="60"/>
      <c r="AC33" s="57"/>
      <c r="AD33" s="58"/>
      <c r="AE33" s="60"/>
      <c r="AF33" s="60"/>
      <c r="AG33" s="60"/>
      <c r="AH33" s="141"/>
      <c r="AI33" s="141"/>
      <c r="AJ33" s="141"/>
      <c r="AK33" s="61"/>
      <c r="AL33" s="2"/>
      <c r="AM33" s="21">
        <f t="shared" si="3"/>
        <v>0</v>
      </c>
      <c r="AN33" s="39" t="str">
        <f t="shared" si="4"/>
        <v/>
      </c>
      <c r="AQ33" s="85">
        <v>0.45</v>
      </c>
    </row>
    <row r="34" spans="1:43" ht="15" x14ac:dyDescent="0.25">
      <c r="A34" s="8" t="str">
        <f t="shared" si="1"/>
        <v/>
      </c>
      <c r="B34" s="73"/>
      <c r="C34" s="74"/>
      <c r="D34" s="290"/>
      <c r="E34" s="291"/>
      <c r="F34" s="291"/>
      <c r="G34" s="291"/>
      <c r="H34" s="292"/>
      <c r="I34" s="77"/>
      <c r="J34" s="278"/>
      <c r="K34" s="279"/>
      <c r="L34" s="280"/>
      <c r="M34" s="76"/>
      <c r="N34" s="281"/>
      <c r="O34" s="282"/>
      <c r="P34" s="89"/>
      <c r="Q34" s="316"/>
      <c r="R34" s="317"/>
      <c r="S34" s="185"/>
      <c r="T34" s="188"/>
      <c r="U34" s="185"/>
      <c r="V34" s="197"/>
      <c r="W34" s="188"/>
      <c r="X34" s="297">
        <f t="shared" si="2"/>
        <v>0</v>
      </c>
      <c r="Y34" s="298"/>
      <c r="Z34" s="109"/>
      <c r="AA34" s="60"/>
      <c r="AB34" s="60"/>
      <c r="AC34" s="57"/>
      <c r="AD34" s="58"/>
      <c r="AE34" s="60"/>
      <c r="AF34" s="60"/>
      <c r="AG34" s="60"/>
      <c r="AH34" s="141"/>
      <c r="AI34" s="141"/>
      <c r="AJ34" s="141"/>
      <c r="AK34" s="61"/>
      <c r="AL34" s="2"/>
      <c r="AM34" s="21">
        <f t="shared" si="3"/>
        <v>0</v>
      </c>
      <c r="AN34" s="39" t="str">
        <f t="shared" si="4"/>
        <v/>
      </c>
      <c r="AQ34" s="85">
        <v>0.5</v>
      </c>
    </row>
    <row r="35" spans="1:43" ht="15" x14ac:dyDescent="0.25">
      <c r="A35" s="8" t="str">
        <f t="shared" si="1"/>
        <v/>
      </c>
      <c r="B35" s="73"/>
      <c r="C35" s="74"/>
      <c r="D35" s="290"/>
      <c r="E35" s="291"/>
      <c r="F35" s="291"/>
      <c r="G35" s="291"/>
      <c r="H35" s="292"/>
      <c r="I35" s="77"/>
      <c r="J35" s="278"/>
      <c r="K35" s="279"/>
      <c r="L35" s="280"/>
      <c r="M35" s="76"/>
      <c r="N35" s="281"/>
      <c r="O35" s="282"/>
      <c r="P35" s="89"/>
      <c r="Q35" s="316"/>
      <c r="R35" s="317"/>
      <c r="S35" s="185"/>
      <c r="T35" s="188"/>
      <c r="U35" s="185"/>
      <c r="V35" s="197"/>
      <c r="W35" s="188"/>
      <c r="X35" s="297">
        <f t="shared" si="2"/>
        <v>0</v>
      </c>
      <c r="Y35" s="298"/>
      <c r="Z35" s="109"/>
      <c r="AA35" s="60"/>
      <c r="AB35" s="60"/>
      <c r="AC35" s="57"/>
      <c r="AD35" s="58"/>
      <c r="AE35" s="60"/>
      <c r="AF35" s="60"/>
      <c r="AG35" s="60"/>
      <c r="AH35" s="141"/>
      <c r="AI35" s="141"/>
      <c r="AJ35" s="141"/>
      <c r="AK35" s="61"/>
      <c r="AL35" s="2"/>
      <c r="AM35" s="21">
        <f t="shared" si="3"/>
        <v>0</v>
      </c>
      <c r="AN35" s="39" t="str">
        <f t="shared" si="4"/>
        <v/>
      </c>
      <c r="AQ35" s="85">
        <v>0.6</v>
      </c>
    </row>
    <row r="36" spans="1:43" ht="15" x14ac:dyDescent="0.25">
      <c r="A36" s="8" t="str">
        <f t="shared" si="1"/>
        <v/>
      </c>
      <c r="B36" s="73"/>
      <c r="C36" s="74"/>
      <c r="D36" s="290"/>
      <c r="E36" s="291"/>
      <c r="F36" s="291"/>
      <c r="G36" s="291"/>
      <c r="H36" s="292"/>
      <c r="I36" s="77"/>
      <c r="J36" s="278"/>
      <c r="K36" s="279"/>
      <c r="L36" s="280"/>
      <c r="M36" s="76"/>
      <c r="N36" s="281"/>
      <c r="O36" s="282"/>
      <c r="P36" s="89"/>
      <c r="Q36" s="316"/>
      <c r="R36" s="317"/>
      <c r="S36" s="185"/>
      <c r="T36" s="188"/>
      <c r="U36" s="185"/>
      <c r="V36" s="197"/>
      <c r="W36" s="188"/>
      <c r="X36" s="297">
        <f t="shared" si="2"/>
        <v>0</v>
      </c>
      <c r="Y36" s="298"/>
      <c r="Z36" s="109"/>
      <c r="AA36" s="60"/>
      <c r="AB36" s="60"/>
      <c r="AC36" s="57"/>
      <c r="AD36" s="58"/>
      <c r="AE36" s="60"/>
      <c r="AF36" s="60"/>
      <c r="AG36" s="60"/>
      <c r="AH36" s="141"/>
      <c r="AI36" s="141"/>
      <c r="AJ36" s="141"/>
      <c r="AK36" s="61"/>
      <c r="AL36" s="2"/>
      <c r="AM36" s="21">
        <f t="shared" si="3"/>
        <v>0</v>
      </c>
      <c r="AN36" s="39" t="str">
        <f t="shared" si="4"/>
        <v/>
      </c>
      <c r="AQ36" s="85">
        <v>0.65</v>
      </c>
    </row>
    <row r="37" spans="1:43" ht="15" x14ac:dyDescent="0.25">
      <c r="A37" s="8" t="str">
        <f t="shared" si="1"/>
        <v/>
      </c>
      <c r="B37" s="73"/>
      <c r="C37" s="74"/>
      <c r="D37" s="290"/>
      <c r="E37" s="291"/>
      <c r="F37" s="291"/>
      <c r="G37" s="291"/>
      <c r="H37" s="292"/>
      <c r="I37" s="77"/>
      <c r="J37" s="278"/>
      <c r="K37" s="279"/>
      <c r="L37" s="280"/>
      <c r="M37" s="76"/>
      <c r="N37" s="281"/>
      <c r="O37" s="282"/>
      <c r="P37" s="89"/>
      <c r="Q37" s="316"/>
      <c r="R37" s="317"/>
      <c r="S37" s="185"/>
      <c r="T37" s="188"/>
      <c r="U37" s="185"/>
      <c r="V37" s="197"/>
      <c r="W37" s="188"/>
      <c r="X37" s="297">
        <f t="shared" si="2"/>
        <v>0</v>
      </c>
      <c r="Y37" s="298"/>
      <c r="Z37" s="109"/>
      <c r="AA37" s="60"/>
      <c r="AB37" s="60"/>
      <c r="AC37" s="57"/>
      <c r="AD37" s="58"/>
      <c r="AE37" s="60"/>
      <c r="AF37" s="60"/>
      <c r="AG37" s="60"/>
      <c r="AH37" s="141"/>
      <c r="AI37" s="141"/>
      <c r="AJ37" s="141"/>
      <c r="AK37" s="61"/>
      <c r="AL37" s="2"/>
      <c r="AM37" s="21">
        <f t="shared" si="3"/>
        <v>0</v>
      </c>
      <c r="AN37" s="39" t="str">
        <f t="shared" si="4"/>
        <v/>
      </c>
      <c r="AQ37" s="85">
        <v>0.8</v>
      </c>
    </row>
    <row r="38" spans="1:43" ht="15.75" thickBot="1" x14ac:dyDescent="0.3">
      <c r="A38" s="8" t="str">
        <f t="shared" si="1"/>
        <v/>
      </c>
      <c r="B38" s="78"/>
      <c r="C38" s="79"/>
      <c r="D38" s="355"/>
      <c r="E38" s="356"/>
      <c r="F38" s="356"/>
      <c r="G38" s="356"/>
      <c r="H38" s="357"/>
      <c r="I38" s="80"/>
      <c r="J38" s="287"/>
      <c r="K38" s="288"/>
      <c r="L38" s="289"/>
      <c r="M38" s="76"/>
      <c r="N38" s="285"/>
      <c r="O38" s="286"/>
      <c r="P38" s="90"/>
      <c r="Q38" s="316"/>
      <c r="R38" s="317"/>
      <c r="S38" s="198"/>
      <c r="T38" s="199"/>
      <c r="U38" s="198"/>
      <c r="V38" s="200"/>
      <c r="W38" s="199"/>
      <c r="X38" s="312">
        <f t="shared" si="2"/>
        <v>0</v>
      </c>
      <c r="Y38" s="313"/>
      <c r="Z38" s="110"/>
      <c r="AA38" s="62"/>
      <c r="AB38" s="62"/>
      <c r="AC38" s="63"/>
      <c r="AD38" s="64"/>
      <c r="AE38" s="62"/>
      <c r="AF38" s="62"/>
      <c r="AG38" s="62"/>
      <c r="AH38" s="192"/>
      <c r="AI38" s="192"/>
      <c r="AJ38" s="192"/>
      <c r="AK38" s="65"/>
      <c r="AL38" s="68"/>
      <c r="AM38" s="21">
        <f t="shared" si="3"/>
        <v>0</v>
      </c>
      <c r="AN38" s="39" t="str">
        <f t="shared" si="4"/>
        <v/>
      </c>
      <c r="AQ38" s="85">
        <v>1.2</v>
      </c>
    </row>
    <row r="39" spans="1:43" ht="18" customHeight="1" x14ac:dyDescent="0.2">
      <c r="A39" s="30" t="str">
        <f t="shared" si="1"/>
        <v/>
      </c>
      <c r="B39" s="276"/>
      <c r="C39" s="276"/>
      <c r="D39" s="276"/>
      <c r="E39" s="276"/>
      <c r="F39" s="276"/>
      <c r="G39" s="276"/>
      <c r="H39" s="116"/>
      <c r="I39" s="276"/>
      <c r="J39" s="277"/>
      <c r="K39" s="277"/>
      <c r="L39" s="277"/>
      <c r="M39" s="277"/>
      <c r="N39" s="277"/>
      <c r="O39" s="277"/>
      <c r="P39" s="91" t="s">
        <v>107</v>
      </c>
      <c r="Q39" s="91"/>
      <c r="R39" s="53" t="s">
        <v>61</v>
      </c>
      <c r="S39" s="101"/>
      <c r="T39" s="309"/>
      <c r="U39" s="310"/>
      <c r="V39" s="311"/>
      <c r="W39" s="328"/>
      <c r="X39" s="310"/>
      <c r="Y39" s="310"/>
      <c r="Z39" s="310"/>
      <c r="AA39" s="310"/>
      <c r="AB39" s="118"/>
      <c r="AC39" s="299"/>
      <c r="AD39" s="300"/>
      <c r="AE39" s="300"/>
      <c r="AF39" s="300"/>
      <c r="AG39" s="300"/>
      <c r="AH39" s="300"/>
      <c r="AI39" s="300"/>
      <c r="AJ39" s="300"/>
      <c r="AK39" s="300"/>
      <c r="AL39" s="27"/>
      <c r="AN39" s="39" t="str">
        <f>IF(AM39&gt;1,1,"")</f>
        <v/>
      </c>
      <c r="AQ39" s="21" t="s">
        <v>113</v>
      </c>
    </row>
    <row r="40" spans="1:43" ht="17.25" customHeight="1" x14ac:dyDescent="0.2">
      <c r="A40" s="30"/>
      <c r="B40" s="283" t="s">
        <v>57</v>
      </c>
      <c r="C40" s="284"/>
      <c r="D40" s="284"/>
      <c r="E40" s="284"/>
      <c r="F40" s="284"/>
      <c r="G40" s="284"/>
      <c r="H40" s="28"/>
      <c r="I40" s="308" t="s">
        <v>29</v>
      </c>
      <c r="J40" s="284"/>
      <c r="K40" s="284"/>
      <c r="L40" s="284"/>
      <c r="M40" s="284"/>
      <c r="N40" s="49"/>
      <c r="O40" s="49"/>
      <c r="P40" s="49"/>
      <c r="Q40" s="49"/>
      <c r="R40" s="49"/>
      <c r="T40" s="49" t="s">
        <v>43</v>
      </c>
      <c r="U40" s="102"/>
      <c r="V40" s="102"/>
      <c r="W40" s="49" t="s">
        <v>75</v>
      </c>
      <c r="X40" s="295"/>
      <c r="Y40" s="296"/>
      <c r="Z40" s="48"/>
      <c r="AA40" s="49"/>
      <c r="AB40" s="48"/>
      <c r="AC40" s="48" t="s">
        <v>41</v>
      </c>
      <c r="AD40" s="49"/>
      <c r="AE40" s="49"/>
      <c r="AF40" s="49"/>
      <c r="AG40" s="49"/>
      <c r="AH40" s="49"/>
      <c r="AI40" s="49"/>
      <c r="AJ40" s="49"/>
      <c r="AK40" s="49"/>
      <c r="AL40" s="27"/>
    </row>
    <row r="41" spans="1:43"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1:43"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1:43"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43"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43"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row>
    <row r="46" spans="1:43"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row>
    <row r="47" spans="1:43"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row>
    <row r="48" spans="1:43"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row>
    <row r="49" spans="1:44"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spans="1:44" s="38" customFormat="1" x14ac:dyDescent="0.2">
      <c r="AM50" s="21"/>
      <c r="AN50" s="21"/>
      <c r="AO50" s="21"/>
      <c r="AP50" s="21"/>
      <c r="AQ50" s="21"/>
      <c r="AR50" s="21"/>
    </row>
    <row r="51" spans="1:44" s="38" customFormat="1" x14ac:dyDescent="0.2">
      <c r="AM51" s="21"/>
      <c r="AN51" s="21"/>
      <c r="AO51" s="21"/>
      <c r="AP51" s="21"/>
      <c r="AQ51" s="21"/>
      <c r="AR51" s="21"/>
    </row>
    <row r="52" spans="1:44" s="38" customFormat="1" x14ac:dyDescent="0.2">
      <c r="AM52" s="21"/>
      <c r="AN52" s="21"/>
      <c r="AO52" s="21"/>
      <c r="AP52" s="21"/>
      <c r="AQ52" s="21"/>
      <c r="AR52" s="21"/>
    </row>
    <row r="53" spans="1:44" s="38" customFormat="1" x14ac:dyDescent="0.2">
      <c r="AM53" s="21"/>
      <c r="AN53" s="21"/>
      <c r="AO53" s="21"/>
      <c r="AP53" s="21"/>
      <c r="AQ53" s="21"/>
      <c r="AR53" s="21"/>
    </row>
    <row r="54" spans="1:44" s="38" customFormat="1" x14ac:dyDescent="0.2">
      <c r="AM54" s="21"/>
      <c r="AN54" s="21"/>
      <c r="AO54" s="21"/>
      <c r="AP54" s="21"/>
      <c r="AQ54" s="21"/>
      <c r="AR54" s="21"/>
    </row>
    <row r="55" spans="1:44" s="38" customFormat="1" x14ac:dyDescent="0.2">
      <c r="AM55" s="21"/>
      <c r="AN55" s="21"/>
      <c r="AO55" s="21"/>
      <c r="AP55" s="21"/>
      <c r="AQ55" s="21"/>
      <c r="AR55" s="21"/>
    </row>
    <row r="56" spans="1:44" s="38" customFormat="1" x14ac:dyDescent="0.2">
      <c r="AM56" s="21"/>
      <c r="AN56" s="21"/>
      <c r="AO56" s="21"/>
      <c r="AP56" s="21"/>
      <c r="AQ56" s="21"/>
      <c r="AR56" s="21"/>
    </row>
    <row r="57" spans="1:44" s="38" customFormat="1" x14ac:dyDescent="0.2">
      <c r="AM57" s="21"/>
      <c r="AN57" s="21"/>
      <c r="AO57" s="21"/>
      <c r="AP57" s="21"/>
      <c r="AQ57" s="21"/>
      <c r="AR57" s="21"/>
    </row>
    <row r="58" spans="1:44" s="38" customFormat="1" x14ac:dyDescent="0.2">
      <c r="AM58" s="21"/>
      <c r="AN58" s="21"/>
      <c r="AO58" s="21"/>
      <c r="AP58" s="21"/>
      <c r="AQ58" s="21"/>
      <c r="AR58" s="21"/>
    </row>
    <row r="59" spans="1:44" s="38" customFormat="1" x14ac:dyDescent="0.2">
      <c r="AM59" s="21"/>
      <c r="AN59" s="21"/>
      <c r="AO59" s="21"/>
      <c r="AP59" s="21"/>
      <c r="AQ59" s="21"/>
      <c r="AR59" s="21"/>
    </row>
    <row r="60" spans="1:44" s="38" customFormat="1" x14ac:dyDescent="0.2">
      <c r="AM60" s="21"/>
      <c r="AN60" s="21"/>
      <c r="AO60" s="21"/>
      <c r="AP60" s="21"/>
      <c r="AQ60" s="21"/>
      <c r="AR60" s="21"/>
    </row>
    <row r="61" spans="1:44" s="38" customFormat="1" x14ac:dyDescent="0.2">
      <c r="AM61" s="21"/>
      <c r="AN61" s="21"/>
      <c r="AO61" s="21"/>
      <c r="AP61" s="21"/>
      <c r="AQ61" s="21"/>
      <c r="AR61" s="21"/>
    </row>
    <row r="62" spans="1:44" s="38" customFormat="1" x14ac:dyDescent="0.2">
      <c r="AM62" s="21"/>
      <c r="AN62" s="21"/>
      <c r="AO62" s="21"/>
      <c r="AP62" s="21"/>
      <c r="AQ62" s="21"/>
      <c r="AR62" s="21"/>
    </row>
    <row r="63" spans="1:44" s="38" customFormat="1" x14ac:dyDescent="0.2">
      <c r="AM63" s="21"/>
      <c r="AN63" s="21"/>
      <c r="AO63" s="21"/>
      <c r="AP63" s="21"/>
      <c r="AQ63" s="21"/>
      <c r="AR63" s="21"/>
    </row>
    <row r="64" spans="1:44" s="38" customFormat="1" x14ac:dyDescent="0.2">
      <c r="AM64" s="21"/>
      <c r="AN64" s="21"/>
      <c r="AO64" s="21"/>
      <c r="AP64" s="21"/>
      <c r="AQ64" s="21"/>
      <c r="AR64" s="21"/>
    </row>
    <row r="65" spans="39:44" s="38" customFormat="1" x14ac:dyDescent="0.2">
      <c r="AM65" s="21"/>
      <c r="AN65" s="21"/>
      <c r="AO65" s="21"/>
      <c r="AP65" s="21"/>
      <c r="AQ65" s="21"/>
      <c r="AR65" s="21"/>
    </row>
    <row r="66" spans="39:44" s="38" customFormat="1" x14ac:dyDescent="0.2">
      <c r="AM66" s="21"/>
      <c r="AN66" s="21"/>
      <c r="AO66" s="21"/>
      <c r="AP66" s="21"/>
      <c r="AQ66" s="21"/>
      <c r="AR66" s="21"/>
    </row>
    <row r="67" spans="39:44" s="38" customFormat="1" x14ac:dyDescent="0.2">
      <c r="AM67" s="21"/>
      <c r="AN67" s="21"/>
      <c r="AO67" s="21"/>
      <c r="AP67" s="21"/>
      <c r="AQ67" s="21"/>
      <c r="AR67" s="21"/>
    </row>
    <row r="68" spans="39:44" s="38" customFormat="1" x14ac:dyDescent="0.2">
      <c r="AM68" s="21"/>
      <c r="AN68" s="21"/>
      <c r="AO68" s="21"/>
      <c r="AP68" s="21"/>
      <c r="AQ68" s="21"/>
      <c r="AR68" s="21"/>
    </row>
    <row r="69" spans="39:44" s="38" customFormat="1" x14ac:dyDescent="0.2">
      <c r="AM69" s="21"/>
      <c r="AN69" s="21"/>
      <c r="AO69" s="21"/>
      <c r="AP69" s="21"/>
      <c r="AQ69" s="21"/>
      <c r="AR69" s="21"/>
    </row>
    <row r="70" spans="39:44" s="38" customFormat="1" x14ac:dyDescent="0.2">
      <c r="AM70" s="21"/>
      <c r="AN70" s="21"/>
      <c r="AO70" s="21"/>
      <c r="AP70" s="21"/>
      <c r="AQ70" s="21"/>
      <c r="AR70" s="21"/>
    </row>
    <row r="71" spans="39:44" s="38" customFormat="1" x14ac:dyDescent="0.2">
      <c r="AM71" s="21"/>
      <c r="AN71" s="21"/>
      <c r="AO71" s="21"/>
      <c r="AP71" s="21"/>
      <c r="AQ71" s="21"/>
      <c r="AR71" s="21"/>
    </row>
    <row r="72" spans="39:44" s="38" customFormat="1" x14ac:dyDescent="0.2">
      <c r="AM72" s="21"/>
      <c r="AN72" s="21"/>
      <c r="AO72" s="21"/>
      <c r="AP72" s="21"/>
      <c r="AQ72" s="21"/>
      <c r="AR72" s="21"/>
    </row>
    <row r="73" spans="39:44" s="38" customFormat="1" x14ac:dyDescent="0.2">
      <c r="AM73" s="21"/>
      <c r="AN73" s="21"/>
      <c r="AO73" s="21"/>
      <c r="AP73" s="21"/>
      <c r="AQ73" s="21"/>
      <c r="AR73" s="21"/>
    </row>
    <row r="74" spans="39:44" s="38" customFormat="1" x14ac:dyDescent="0.2">
      <c r="AM74" s="21"/>
      <c r="AN74" s="21"/>
      <c r="AO74" s="21"/>
      <c r="AP74" s="21"/>
      <c r="AQ74" s="21"/>
      <c r="AR74" s="21"/>
    </row>
    <row r="75" spans="39:44" s="38" customFormat="1" x14ac:dyDescent="0.2">
      <c r="AM75" s="21"/>
      <c r="AN75" s="21"/>
      <c r="AO75" s="21"/>
      <c r="AP75" s="21"/>
      <c r="AQ75" s="21"/>
      <c r="AR75" s="21"/>
    </row>
    <row r="76" spans="39:44" s="38" customFormat="1" x14ac:dyDescent="0.2">
      <c r="AM76" s="21"/>
      <c r="AN76" s="21"/>
      <c r="AO76" s="21"/>
      <c r="AP76" s="21"/>
      <c r="AQ76" s="21"/>
      <c r="AR76" s="21"/>
    </row>
    <row r="77" spans="39:44" s="38" customFormat="1" x14ac:dyDescent="0.2">
      <c r="AM77" s="21"/>
      <c r="AN77" s="21"/>
      <c r="AO77" s="21"/>
      <c r="AP77" s="21"/>
      <c r="AQ77" s="21"/>
      <c r="AR77" s="21"/>
    </row>
    <row r="78" spans="39:44" s="38" customFormat="1" x14ac:dyDescent="0.2">
      <c r="AM78" s="21"/>
      <c r="AN78" s="21"/>
      <c r="AO78" s="21"/>
      <c r="AP78" s="21"/>
      <c r="AQ78" s="21"/>
      <c r="AR78" s="21"/>
    </row>
    <row r="79" spans="39:44" s="38" customFormat="1" x14ac:dyDescent="0.2">
      <c r="AM79" s="21"/>
      <c r="AN79" s="21"/>
      <c r="AO79" s="21"/>
      <c r="AP79" s="21"/>
      <c r="AQ79" s="21"/>
      <c r="AR79" s="21"/>
    </row>
    <row r="80" spans="39:44" s="38" customFormat="1" x14ac:dyDescent="0.2">
      <c r="AM80" s="21"/>
      <c r="AN80" s="21"/>
      <c r="AO80" s="21"/>
      <c r="AP80" s="21"/>
      <c r="AQ80" s="21"/>
      <c r="AR80" s="21"/>
    </row>
    <row r="81" spans="39:44" s="38" customFormat="1" x14ac:dyDescent="0.2">
      <c r="AM81" s="21"/>
      <c r="AN81" s="21"/>
      <c r="AO81" s="21"/>
      <c r="AP81" s="21"/>
      <c r="AQ81" s="21"/>
      <c r="AR81" s="21"/>
    </row>
    <row r="82" spans="39:44" s="38" customFormat="1" x14ac:dyDescent="0.2">
      <c r="AM82" s="21"/>
      <c r="AN82" s="21"/>
      <c r="AO82" s="21"/>
      <c r="AP82" s="21"/>
      <c r="AQ82" s="21"/>
      <c r="AR82" s="21"/>
    </row>
    <row r="83" spans="39:44" s="38" customFormat="1" x14ac:dyDescent="0.2">
      <c r="AM83" s="21"/>
      <c r="AN83" s="21"/>
      <c r="AO83" s="21"/>
      <c r="AP83" s="21"/>
      <c r="AQ83" s="21"/>
      <c r="AR83" s="21"/>
    </row>
    <row r="84" spans="39:44" s="38" customFormat="1" x14ac:dyDescent="0.2">
      <c r="AM84" s="21"/>
      <c r="AN84" s="21"/>
      <c r="AO84" s="21"/>
      <c r="AP84" s="21"/>
      <c r="AQ84" s="21"/>
      <c r="AR84" s="21"/>
    </row>
    <row r="85" spans="39:44" s="38" customFormat="1" x14ac:dyDescent="0.2">
      <c r="AM85" s="21"/>
      <c r="AN85" s="21"/>
      <c r="AO85" s="21"/>
      <c r="AP85" s="21"/>
      <c r="AQ85" s="21"/>
      <c r="AR85" s="21"/>
    </row>
    <row r="86" spans="39:44" s="38" customFormat="1" x14ac:dyDescent="0.2">
      <c r="AM86" s="21"/>
      <c r="AN86" s="21"/>
      <c r="AO86" s="21"/>
      <c r="AP86" s="21"/>
      <c r="AQ86" s="21"/>
      <c r="AR86" s="21"/>
    </row>
    <row r="87" spans="39:44" s="38" customFormat="1" x14ac:dyDescent="0.2">
      <c r="AM87" s="21"/>
      <c r="AN87" s="21"/>
      <c r="AO87" s="21"/>
      <c r="AP87" s="21"/>
      <c r="AQ87" s="21"/>
      <c r="AR87" s="21"/>
    </row>
    <row r="88" spans="39:44" s="38" customFormat="1" x14ac:dyDescent="0.2">
      <c r="AM88" s="21"/>
      <c r="AN88" s="21"/>
      <c r="AO88" s="21"/>
      <c r="AP88" s="21"/>
      <c r="AQ88" s="21"/>
      <c r="AR88" s="21"/>
    </row>
    <row r="89" spans="39:44" s="38" customFormat="1" x14ac:dyDescent="0.2">
      <c r="AM89" s="21"/>
      <c r="AN89" s="21"/>
      <c r="AO89" s="21"/>
      <c r="AP89" s="21"/>
      <c r="AQ89" s="21"/>
      <c r="AR89" s="21"/>
    </row>
    <row r="90" spans="39:44" s="38" customFormat="1" x14ac:dyDescent="0.2">
      <c r="AM90" s="21"/>
      <c r="AN90" s="21"/>
      <c r="AO90" s="21"/>
      <c r="AP90" s="21"/>
      <c r="AQ90" s="21"/>
      <c r="AR90" s="21"/>
    </row>
    <row r="91" spans="39:44" s="38" customFormat="1" x14ac:dyDescent="0.2">
      <c r="AM91" s="21"/>
      <c r="AN91" s="21"/>
      <c r="AO91" s="21"/>
      <c r="AP91" s="21"/>
      <c r="AQ91" s="21"/>
      <c r="AR91" s="21"/>
    </row>
    <row r="92" spans="39:44" s="38" customFormat="1" x14ac:dyDescent="0.2">
      <c r="AM92" s="21"/>
      <c r="AN92" s="21"/>
      <c r="AO92" s="21"/>
      <c r="AP92" s="21"/>
      <c r="AQ92" s="21"/>
      <c r="AR92" s="21"/>
    </row>
    <row r="93" spans="39:44" s="38" customFormat="1" x14ac:dyDescent="0.2">
      <c r="AM93" s="21"/>
      <c r="AN93" s="21"/>
      <c r="AO93" s="21"/>
      <c r="AP93" s="21"/>
      <c r="AQ93" s="21"/>
      <c r="AR93" s="21"/>
    </row>
    <row r="94" spans="39:44" s="38" customFormat="1" x14ac:dyDescent="0.2">
      <c r="AM94" s="21"/>
      <c r="AN94" s="21"/>
      <c r="AO94" s="21"/>
      <c r="AP94" s="21"/>
      <c r="AQ94" s="21"/>
      <c r="AR94" s="21"/>
    </row>
    <row r="95" spans="39:44" s="38" customFormat="1" x14ac:dyDescent="0.2">
      <c r="AM95" s="21"/>
      <c r="AN95" s="21"/>
      <c r="AO95" s="21"/>
      <c r="AP95" s="21"/>
      <c r="AQ95" s="21"/>
      <c r="AR95" s="21"/>
    </row>
    <row r="96" spans="39:44" s="38" customFormat="1" x14ac:dyDescent="0.2">
      <c r="AM96" s="21"/>
      <c r="AN96" s="21"/>
      <c r="AO96" s="21"/>
      <c r="AP96" s="21"/>
      <c r="AQ96" s="21"/>
      <c r="AR96" s="21"/>
    </row>
    <row r="97" spans="39:44" s="38" customFormat="1" x14ac:dyDescent="0.2">
      <c r="AM97" s="21"/>
      <c r="AN97" s="21"/>
      <c r="AO97" s="21"/>
      <c r="AP97" s="21"/>
      <c r="AQ97" s="21"/>
      <c r="AR97" s="21"/>
    </row>
    <row r="98" spans="39:44" s="38" customFormat="1" x14ac:dyDescent="0.2">
      <c r="AM98" s="21"/>
      <c r="AN98" s="21"/>
      <c r="AO98" s="21"/>
      <c r="AP98" s="21"/>
      <c r="AQ98" s="21"/>
      <c r="AR98" s="21"/>
    </row>
    <row r="99" spans="39:44" s="38" customFormat="1" x14ac:dyDescent="0.2">
      <c r="AM99" s="21"/>
      <c r="AN99" s="21"/>
      <c r="AO99" s="21"/>
      <c r="AP99" s="21"/>
      <c r="AQ99" s="21"/>
      <c r="AR99" s="21"/>
    </row>
    <row r="100" spans="39:44" s="38" customFormat="1" x14ac:dyDescent="0.2">
      <c r="AM100" s="21"/>
      <c r="AN100" s="21"/>
      <c r="AO100" s="21"/>
      <c r="AP100" s="21"/>
      <c r="AQ100" s="21"/>
      <c r="AR100" s="21"/>
    </row>
    <row r="101" spans="39:44" s="38" customFormat="1" x14ac:dyDescent="0.2">
      <c r="AM101" s="21"/>
      <c r="AN101" s="21"/>
      <c r="AO101" s="21"/>
      <c r="AP101" s="21"/>
      <c r="AQ101" s="21"/>
      <c r="AR101" s="21"/>
    </row>
    <row r="102" spans="39:44" s="38" customFormat="1" x14ac:dyDescent="0.2">
      <c r="AM102" s="21"/>
      <c r="AN102" s="21"/>
      <c r="AO102" s="21"/>
      <c r="AP102" s="21"/>
      <c r="AQ102" s="21"/>
      <c r="AR102" s="21"/>
    </row>
    <row r="103" spans="39:44" s="38" customFormat="1" x14ac:dyDescent="0.2">
      <c r="AM103" s="21"/>
      <c r="AN103" s="21"/>
      <c r="AO103" s="21"/>
      <c r="AP103" s="21"/>
      <c r="AQ103" s="21"/>
      <c r="AR103" s="21"/>
    </row>
    <row r="104" spans="39:44" s="38" customFormat="1" x14ac:dyDescent="0.2">
      <c r="AM104" s="21"/>
      <c r="AN104" s="21"/>
      <c r="AO104" s="21"/>
      <c r="AP104" s="21"/>
      <c r="AQ104" s="21"/>
      <c r="AR104" s="21"/>
    </row>
    <row r="105" spans="39:44" s="38" customFormat="1" x14ac:dyDescent="0.2">
      <c r="AM105" s="21"/>
      <c r="AN105" s="21"/>
      <c r="AO105" s="21"/>
      <c r="AP105" s="21"/>
      <c r="AQ105" s="21"/>
      <c r="AR105" s="21"/>
    </row>
    <row r="106" spans="39:44" s="38" customFormat="1" x14ac:dyDescent="0.2">
      <c r="AM106" s="21"/>
      <c r="AN106" s="21"/>
      <c r="AO106" s="21"/>
      <c r="AP106" s="21"/>
      <c r="AQ106" s="21"/>
      <c r="AR106" s="21"/>
    </row>
    <row r="107" spans="39:44" s="38" customFormat="1" x14ac:dyDescent="0.2">
      <c r="AM107" s="21"/>
      <c r="AN107" s="21"/>
      <c r="AO107" s="21"/>
      <c r="AP107" s="21"/>
      <c r="AQ107" s="21"/>
      <c r="AR107" s="21"/>
    </row>
    <row r="108" spans="39:44" s="38" customFormat="1" x14ac:dyDescent="0.2">
      <c r="AM108" s="21"/>
      <c r="AN108" s="21"/>
      <c r="AO108" s="21"/>
      <c r="AP108" s="21"/>
      <c r="AQ108" s="21"/>
      <c r="AR108" s="21"/>
    </row>
    <row r="109" spans="39:44" s="38" customFormat="1" x14ac:dyDescent="0.2">
      <c r="AM109" s="21"/>
      <c r="AN109" s="21"/>
      <c r="AO109" s="21"/>
      <c r="AP109" s="21"/>
      <c r="AQ109" s="21"/>
      <c r="AR109" s="21"/>
    </row>
    <row r="110" spans="39:44" s="38" customFormat="1" x14ac:dyDescent="0.2">
      <c r="AM110" s="21"/>
      <c r="AN110" s="21"/>
      <c r="AO110" s="21"/>
      <c r="AP110" s="21"/>
      <c r="AQ110" s="21"/>
      <c r="AR110" s="21"/>
    </row>
    <row r="111" spans="39:44" s="38" customFormat="1" x14ac:dyDescent="0.2">
      <c r="AM111" s="21"/>
      <c r="AN111" s="21"/>
      <c r="AO111" s="21"/>
      <c r="AP111" s="21"/>
      <c r="AQ111" s="21"/>
      <c r="AR111" s="21"/>
    </row>
    <row r="112" spans="39:44" s="38" customFormat="1" x14ac:dyDescent="0.2">
      <c r="AM112" s="21"/>
      <c r="AN112" s="21"/>
      <c r="AO112" s="21"/>
      <c r="AP112" s="21"/>
      <c r="AQ112" s="21"/>
      <c r="AR112" s="21"/>
    </row>
    <row r="113" spans="39:44" s="38" customFormat="1" x14ac:dyDescent="0.2">
      <c r="AM113" s="21"/>
      <c r="AN113" s="21"/>
      <c r="AO113" s="21"/>
      <c r="AP113" s="21"/>
      <c r="AQ113" s="21"/>
      <c r="AR113" s="21"/>
    </row>
    <row r="114" spans="39:44" s="38" customFormat="1" x14ac:dyDescent="0.2">
      <c r="AM114" s="21"/>
      <c r="AN114" s="21"/>
      <c r="AO114" s="21"/>
      <c r="AP114" s="21"/>
      <c r="AQ114" s="21"/>
      <c r="AR114" s="21"/>
    </row>
    <row r="115" spans="39:44" s="38" customFormat="1" x14ac:dyDescent="0.2">
      <c r="AM115" s="21"/>
      <c r="AN115" s="21"/>
      <c r="AO115" s="21"/>
      <c r="AP115" s="21"/>
      <c r="AQ115" s="21"/>
      <c r="AR115" s="21"/>
    </row>
    <row r="116" spans="39:44" s="38" customFormat="1" x14ac:dyDescent="0.2">
      <c r="AM116" s="21"/>
      <c r="AN116" s="21"/>
      <c r="AO116" s="21"/>
      <c r="AP116" s="21"/>
      <c r="AQ116" s="21"/>
      <c r="AR116" s="21"/>
    </row>
    <row r="117" spans="39:44" s="38" customFormat="1" x14ac:dyDescent="0.2">
      <c r="AM117" s="21"/>
      <c r="AN117" s="21"/>
      <c r="AO117" s="21"/>
      <c r="AP117" s="21"/>
      <c r="AQ117" s="21"/>
      <c r="AR117" s="21"/>
    </row>
    <row r="118" spans="39:44" s="38" customFormat="1" x14ac:dyDescent="0.2">
      <c r="AM118" s="21"/>
      <c r="AN118" s="21"/>
      <c r="AO118" s="21"/>
      <c r="AP118" s="21"/>
      <c r="AQ118" s="21"/>
      <c r="AR118" s="21"/>
    </row>
    <row r="119" spans="39:44" s="38" customFormat="1" x14ac:dyDescent="0.2">
      <c r="AM119" s="21"/>
      <c r="AN119" s="21"/>
      <c r="AO119" s="21"/>
      <c r="AP119" s="21"/>
      <c r="AQ119" s="21"/>
      <c r="AR119" s="21"/>
    </row>
    <row r="120" spans="39:44" s="38" customFormat="1" x14ac:dyDescent="0.2">
      <c r="AM120" s="21"/>
      <c r="AN120" s="21"/>
      <c r="AO120" s="21"/>
      <c r="AP120" s="21"/>
      <c r="AQ120" s="21"/>
      <c r="AR120" s="21"/>
    </row>
    <row r="121" spans="39:44" s="38" customFormat="1" x14ac:dyDescent="0.2">
      <c r="AM121" s="21"/>
      <c r="AN121" s="21"/>
      <c r="AO121" s="21"/>
      <c r="AP121" s="21"/>
      <c r="AQ121" s="21"/>
      <c r="AR121" s="21"/>
    </row>
    <row r="122" spans="39:44" s="38" customFormat="1" x14ac:dyDescent="0.2">
      <c r="AM122" s="21"/>
      <c r="AN122" s="21"/>
      <c r="AO122" s="21"/>
      <c r="AP122" s="21"/>
      <c r="AQ122" s="21"/>
      <c r="AR122" s="21"/>
    </row>
    <row r="123" spans="39:44" s="38" customFormat="1" x14ac:dyDescent="0.2">
      <c r="AM123" s="21"/>
      <c r="AN123" s="21"/>
      <c r="AO123" s="21"/>
      <c r="AP123" s="21"/>
      <c r="AQ123" s="21"/>
      <c r="AR123" s="21"/>
    </row>
    <row r="124" spans="39:44" s="38" customFormat="1" x14ac:dyDescent="0.2">
      <c r="AM124" s="21"/>
      <c r="AN124" s="21"/>
      <c r="AO124" s="21"/>
      <c r="AP124" s="21"/>
      <c r="AQ124" s="21"/>
      <c r="AR124" s="21"/>
    </row>
    <row r="125" spans="39:44" s="38" customFormat="1" x14ac:dyDescent="0.2">
      <c r="AM125" s="21"/>
      <c r="AN125" s="21"/>
      <c r="AO125" s="21"/>
      <c r="AP125" s="21"/>
      <c r="AQ125" s="21"/>
      <c r="AR125" s="21"/>
    </row>
    <row r="126" spans="39:44" s="38" customFormat="1" x14ac:dyDescent="0.2">
      <c r="AM126" s="21"/>
      <c r="AN126" s="21"/>
      <c r="AO126" s="21"/>
      <c r="AP126" s="21"/>
      <c r="AQ126" s="21"/>
      <c r="AR126" s="21"/>
    </row>
    <row r="127" spans="39:44" s="38" customFormat="1" x14ac:dyDescent="0.2">
      <c r="AM127" s="21"/>
      <c r="AN127" s="21"/>
      <c r="AO127" s="21"/>
      <c r="AP127" s="21"/>
      <c r="AQ127" s="21"/>
      <c r="AR127" s="21"/>
    </row>
    <row r="128" spans="39:44" s="38" customFormat="1" x14ac:dyDescent="0.2">
      <c r="AM128" s="21"/>
      <c r="AN128" s="21"/>
      <c r="AO128" s="21"/>
      <c r="AP128" s="21"/>
      <c r="AQ128" s="21"/>
      <c r="AR128" s="21"/>
    </row>
    <row r="129" spans="39:44" s="38" customFormat="1" x14ac:dyDescent="0.2">
      <c r="AM129" s="21"/>
      <c r="AN129" s="21"/>
      <c r="AO129" s="21"/>
      <c r="AP129" s="21"/>
      <c r="AQ129" s="21"/>
      <c r="AR129" s="21"/>
    </row>
    <row r="130" spans="39:44" s="38" customFormat="1" x14ac:dyDescent="0.2">
      <c r="AM130" s="21"/>
      <c r="AN130" s="21"/>
      <c r="AO130" s="21"/>
      <c r="AP130" s="21"/>
      <c r="AQ130" s="21"/>
      <c r="AR130" s="21"/>
    </row>
    <row r="131" spans="39:44" s="38" customFormat="1" x14ac:dyDescent="0.2">
      <c r="AM131" s="21"/>
      <c r="AN131" s="21"/>
      <c r="AO131" s="21"/>
      <c r="AP131" s="21"/>
      <c r="AQ131" s="21"/>
      <c r="AR131" s="21"/>
    </row>
    <row r="132" spans="39:44" s="38" customFormat="1" x14ac:dyDescent="0.2">
      <c r="AM132" s="21"/>
      <c r="AN132" s="21"/>
      <c r="AO132" s="21"/>
      <c r="AP132" s="21"/>
      <c r="AQ132" s="21"/>
      <c r="AR132" s="21"/>
    </row>
    <row r="133" spans="39:44" s="38" customFormat="1" x14ac:dyDescent="0.2">
      <c r="AM133" s="21"/>
      <c r="AN133" s="21"/>
      <c r="AO133" s="21"/>
      <c r="AP133" s="21"/>
      <c r="AQ133" s="21"/>
      <c r="AR133" s="21"/>
    </row>
    <row r="134" spans="39:44" s="38" customFormat="1" x14ac:dyDescent="0.2">
      <c r="AM134" s="21"/>
      <c r="AN134" s="21"/>
      <c r="AO134" s="21"/>
      <c r="AP134" s="21"/>
      <c r="AQ134" s="21"/>
      <c r="AR134" s="21"/>
    </row>
    <row r="135" spans="39:44" s="38" customFormat="1" x14ac:dyDescent="0.2">
      <c r="AM135" s="21"/>
      <c r="AN135" s="21"/>
      <c r="AO135" s="21"/>
      <c r="AP135" s="21"/>
      <c r="AQ135" s="21"/>
      <c r="AR135" s="21"/>
    </row>
    <row r="136" spans="39:44" s="38" customFormat="1" x14ac:dyDescent="0.2">
      <c r="AM136" s="21"/>
      <c r="AN136" s="21"/>
      <c r="AO136" s="21"/>
      <c r="AP136" s="21"/>
      <c r="AQ136" s="21"/>
      <c r="AR136" s="21"/>
    </row>
    <row r="137" spans="39:44" s="38" customFormat="1" x14ac:dyDescent="0.2">
      <c r="AM137" s="21"/>
      <c r="AN137" s="21"/>
      <c r="AO137" s="21"/>
      <c r="AP137" s="21"/>
      <c r="AQ137" s="21"/>
      <c r="AR137" s="21"/>
    </row>
    <row r="138" spans="39:44" s="38" customFormat="1" x14ac:dyDescent="0.2">
      <c r="AM138" s="21"/>
      <c r="AN138" s="21"/>
      <c r="AO138" s="21"/>
      <c r="AP138" s="21"/>
      <c r="AQ138" s="21"/>
      <c r="AR138" s="21"/>
    </row>
    <row r="139" spans="39:44" s="38" customFormat="1" x14ac:dyDescent="0.2">
      <c r="AM139" s="21"/>
      <c r="AN139" s="21"/>
      <c r="AO139" s="21"/>
      <c r="AP139" s="21"/>
      <c r="AQ139" s="21"/>
      <c r="AR139" s="21"/>
    </row>
    <row r="140" spans="39:44" s="38" customFormat="1" x14ac:dyDescent="0.2">
      <c r="AM140" s="21"/>
      <c r="AN140" s="21"/>
      <c r="AO140" s="21"/>
      <c r="AP140" s="21"/>
      <c r="AQ140" s="21"/>
      <c r="AR140" s="21"/>
    </row>
    <row r="141" spans="39:44" s="38" customFormat="1" x14ac:dyDescent="0.2">
      <c r="AM141" s="21"/>
      <c r="AN141" s="21"/>
      <c r="AO141" s="21"/>
      <c r="AP141" s="21"/>
      <c r="AQ141" s="21"/>
      <c r="AR141" s="21"/>
    </row>
    <row r="142" spans="39:44" s="38" customFormat="1" x14ac:dyDescent="0.2">
      <c r="AM142" s="21"/>
      <c r="AN142" s="21"/>
      <c r="AO142" s="21"/>
      <c r="AP142" s="21"/>
      <c r="AQ142" s="21"/>
      <c r="AR142" s="21"/>
    </row>
    <row r="143" spans="39:44" s="38" customFormat="1" x14ac:dyDescent="0.2">
      <c r="AM143" s="21"/>
      <c r="AN143" s="21"/>
      <c r="AO143" s="21"/>
      <c r="AP143" s="21"/>
      <c r="AQ143" s="21"/>
      <c r="AR143" s="21"/>
    </row>
    <row r="144" spans="39:44" s="38" customFormat="1" x14ac:dyDescent="0.2">
      <c r="AM144" s="21"/>
      <c r="AN144" s="21"/>
      <c r="AO144" s="21"/>
      <c r="AP144" s="21"/>
      <c r="AQ144" s="21"/>
      <c r="AR144" s="21"/>
    </row>
    <row r="145" spans="39:44" s="38" customFormat="1" x14ac:dyDescent="0.2">
      <c r="AM145" s="21"/>
      <c r="AN145" s="21"/>
      <c r="AO145" s="21"/>
      <c r="AP145" s="21"/>
      <c r="AQ145" s="21"/>
      <c r="AR145" s="21"/>
    </row>
    <row r="146" spans="39:44" s="38" customFormat="1" x14ac:dyDescent="0.2">
      <c r="AM146" s="21"/>
      <c r="AN146" s="21"/>
      <c r="AO146" s="21"/>
      <c r="AP146" s="21"/>
      <c r="AQ146" s="21"/>
      <c r="AR146" s="21"/>
    </row>
    <row r="147" spans="39:44" s="38" customFormat="1" x14ac:dyDescent="0.2">
      <c r="AM147" s="21"/>
      <c r="AN147" s="21"/>
      <c r="AO147" s="21"/>
      <c r="AP147" s="21"/>
      <c r="AQ147" s="21"/>
      <c r="AR147" s="21"/>
    </row>
    <row r="148" spans="39:44" s="38" customFormat="1" x14ac:dyDescent="0.2">
      <c r="AM148" s="21"/>
      <c r="AN148" s="21"/>
      <c r="AO148" s="21"/>
      <c r="AP148" s="21"/>
      <c r="AQ148" s="21"/>
      <c r="AR148" s="21"/>
    </row>
    <row r="149" spans="39:44" s="38" customFormat="1" x14ac:dyDescent="0.2">
      <c r="AM149" s="21"/>
      <c r="AN149" s="21"/>
      <c r="AO149" s="21"/>
      <c r="AP149" s="21"/>
      <c r="AQ149" s="21"/>
      <c r="AR149" s="21"/>
    </row>
    <row r="150" spans="39:44" s="38" customFormat="1" x14ac:dyDescent="0.2">
      <c r="AM150" s="21"/>
      <c r="AN150" s="21"/>
      <c r="AO150" s="21"/>
      <c r="AP150" s="21"/>
      <c r="AQ150" s="21"/>
      <c r="AR150" s="21"/>
    </row>
    <row r="151" spans="39:44" s="38" customFormat="1" x14ac:dyDescent="0.2">
      <c r="AM151" s="21"/>
      <c r="AN151" s="21"/>
      <c r="AO151" s="21"/>
      <c r="AP151" s="21"/>
      <c r="AQ151" s="21"/>
      <c r="AR151" s="21"/>
    </row>
    <row r="152" spans="39:44" s="38" customFormat="1" x14ac:dyDescent="0.2">
      <c r="AM152" s="21"/>
      <c r="AN152" s="21"/>
      <c r="AO152" s="21"/>
      <c r="AP152" s="21"/>
      <c r="AQ152" s="21"/>
      <c r="AR152" s="21"/>
    </row>
    <row r="153" spans="39:44" s="38" customFormat="1" x14ac:dyDescent="0.2">
      <c r="AM153" s="21"/>
      <c r="AN153" s="21"/>
      <c r="AO153" s="21"/>
      <c r="AP153" s="21"/>
      <c r="AQ153" s="21"/>
      <c r="AR153" s="21"/>
    </row>
    <row r="154" spans="39:44" s="38" customFormat="1" x14ac:dyDescent="0.2">
      <c r="AM154" s="21"/>
      <c r="AN154" s="21"/>
      <c r="AO154" s="21"/>
      <c r="AP154" s="21"/>
      <c r="AQ154" s="21"/>
      <c r="AR154" s="21"/>
    </row>
    <row r="155" spans="39:44" s="38" customFormat="1" x14ac:dyDescent="0.2">
      <c r="AM155" s="21"/>
      <c r="AN155" s="21"/>
      <c r="AO155" s="21"/>
      <c r="AP155" s="21"/>
      <c r="AQ155" s="21"/>
      <c r="AR155" s="21"/>
    </row>
    <row r="156" spans="39:44" s="38" customFormat="1" x14ac:dyDescent="0.2">
      <c r="AM156" s="21"/>
      <c r="AN156" s="21"/>
      <c r="AO156" s="21"/>
      <c r="AP156" s="21"/>
      <c r="AQ156" s="21"/>
      <c r="AR156" s="21"/>
    </row>
    <row r="157" spans="39:44" s="38" customFormat="1" x14ac:dyDescent="0.2">
      <c r="AM157" s="21"/>
      <c r="AN157" s="21"/>
      <c r="AO157" s="21"/>
      <c r="AP157" s="21"/>
      <c r="AQ157" s="21"/>
      <c r="AR157" s="21"/>
    </row>
    <row r="158" spans="39:44" s="38" customFormat="1" x14ac:dyDescent="0.2">
      <c r="AM158" s="21"/>
      <c r="AN158" s="21"/>
      <c r="AO158" s="21"/>
      <c r="AP158" s="21"/>
      <c r="AQ158" s="21"/>
      <c r="AR158" s="21"/>
    </row>
    <row r="159" spans="39:44" s="38" customFormat="1" x14ac:dyDescent="0.2">
      <c r="AM159" s="21"/>
      <c r="AN159" s="21"/>
      <c r="AO159" s="21"/>
      <c r="AP159" s="21"/>
      <c r="AQ159" s="21"/>
      <c r="AR159" s="21"/>
    </row>
    <row r="160" spans="39:44" s="38" customFormat="1" x14ac:dyDescent="0.2">
      <c r="AM160" s="21"/>
      <c r="AN160" s="21"/>
      <c r="AO160" s="21"/>
      <c r="AP160" s="21"/>
      <c r="AQ160" s="21"/>
      <c r="AR160" s="21"/>
    </row>
    <row r="161" spans="39:44" s="38" customFormat="1" x14ac:dyDescent="0.2">
      <c r="AM161" s="21"/>
      <c r="AN161" s="21"/>
      <c r="AO161" s="21"/>
      <c r="AP161" s="21"/>
      <c r="AQ161" s="21"/>
      <c r="AR161" s="21"/>
    </row>
    <row r="162" spans="39:44" s="38" customFormat="1" x14ac:dyDescent="0.2">
      <c r="AM162" s="21"/>
      <c r="AN162" s="21"/>
      <c r="AO162" s="21"/>
      <c r="AP162" s="21"/>
      <c r="AQ162" s="21"/>
      <c r="AR162" s="21"/>
    </row>
    <row r="163" spans="39:44" s="38" customFormat="1" x14ac:dyDescent="0.2">
      <c r="AM163" s="21"/>
      <c r="AN163" s="21"/>
      <c r="AO163" s="21"/>
      <c r="AP163" s="21"/>
      <c r="AQ163" s="21"/>
      <c r="AR163" s="21"/>
    </row>
    <row r="164" spans="39:44" s="38" customFormat="1" x14ac:dyDescent="0.2">
      <c r="AM164" s="21"/>
      <c r="AN164" s="21"/>
      <c r="AO164" s="21"/>
      <c r="AP164" s="21"/>
      <c r="AQ164" s="21"/>
      <c r="AR164" s="21"/>
    </row>
    <row r="165" spans="39:44" s="38" customFormat="1" x14ac:dyDescent="0.2">
      <c r="AM165" s="21"/>
      <c r="AN165" s="21"/>
      <c r="AO165" s="21"/>
      <c r="AP165" s="21"/>
      <c r="AQ165" s="21"/>
      <c r="AR165" s="21"/>
    </row>
    <row r="166" spans="39:44" s="38" customFormat="1" x14ac:dyDescent="0.2">
      <c r="AM166" s="21"/>
      <c r="AN166" s="21"/>
      <c r="AO166" s="21"/>
      <c r="AP166" s="21"/>
      <c r="AQ166" s="21"/>
      <c r="AR166" s="21"/>
    </row>
    <row r="167" spans="39:44" s="38" customFormat="1" x14ac:dyDescent="0.2">
      <c r="AM167" s="21"/>
      <c r="AN167" s="21"/>
      <c r="AO167" s="21"/>
      <c r="AP167" s="21"/>
      <c r="AQ167" s="21"/>
      <c r="AR167" s="21"/>
    </row>
    <row r="168" spans="39:44" s="38" customFormat="1" x14ac:dyDescent="0.2">
      <c r="AM168" s="21"/>
      <c r="AN168" s="21"/>
      <c r="AO168" s="21"/>
      <c r="AP168" s="21"/>
      <c r="AQ168" s="21"/>
      <c r="AR168" s="21"/>
    </row>
    <row r="169" spans="39:44" s="38" customFormat="1" x14ac:dyDescent="0.2">
      <c r="AM169" s="21"/>
      <c r="AN169" s="21"/>
      <c r="AO169" s="21"/>
      <c r="AP169" s="21"/>
      <c r="AQ169" s="21"/>
      <c r="AR169" s="21"/>
    </row>
    <row r="170" spans="39:44" s="38" customFormat="1" x14ac:dyDescent="0.2">
      <c r="AM170" s="21"/>
      <c r="AN170" s="21"/>
      <c r="AO170" s="21"/>
      <c r="AP170" s="21"/>
      <c r="AQ170" s="21"/>
      <c r="AR170" s="21"/>
    </row>
    <row r="171" spans="39:44" s="38" customFormat="1" x14ac:dyDescent="0.2">
      <c r="AM171" s="21"/>
      <c r="AN171" s="21"/>
      <c r="AO171" s="21"/>
      <c r="AP171" s="21"/>
      <c r="AQ171" s="21"/>
      <c r="AR171" s="21"/>
    </row>
    <row r="172" spans="39:44" s="38" customFormat="1" x14ac:dyDescent="0.2">
      <c r="AM172" s="21"/>
      <c r="AN172" s="21"/>
      <c r="AO172" s="21"/>
      <c r="AP172" s="21"/>
      <c r="AQ172" s="21"/>
      <c r="AR172" s="21"/>
    </row>
    <row r="173" spans="39:44" s="38" customFormat="1" x14ac:dyDescent="0.2">
      <c r="AM173" s="21"/>
      <c r="AN173" s="21"/>
      <c r="AO173" s="21"/>
      <c r="AP173" s="21"/>
      <c r="AQ173" s="21"/>
      <c r="AR173" s="21"/>
    </row>
    <row r="174" spans="39:44" s="38" customFormat="1" x14ac:dyDescent="0.2">
      <c r="AM174" s="21"/>
      <c r="AN174" s="21"/>
      <c r="AO174" s="21"/>
      <c r="AP174" s="21"/>
      <c r="AQ174" s="21"/>
      <c r="AR174" s="21"/>
    </row>
    <row r="175" spans="39:44" s="38" customFormat="1" x14ac:dyDescent="0.2">
      <c r="AM175" s="21"/>
      <c r="AN175" s="21"/>
      <c r="AO175" s="21"/>
      <c r="AP175" s="21"/>
      <c r="AQ175" s="21"/>
      <c r="AR175" s="21"/>
    </row>
    <row r="176" spans="39:44" s="38" customFormat="1" x14ac:dyDescent="0.2">
      <c r="AM176" s="21"/>
      <c r="AN176" s="21"/>
      <c r="AO176" s="21"/>
      <c r="AP176" s="21"/>
      <c r="AQ176" s="21"/>
      <c r="AR176" s="21"/>
    </row>
    <row r="177" spans="39:44" s="38" customFormat="1" x14ac:dyDescent="0.2">
      <c r="AM177" s="21"/>
      <c r="AN177" s="21"/>
      <c r="AO177" s="21"/>
      <c r="AP177" s="21"/>
      <c r="AQ177" s="21"/>
      <c r="AR177" s="21"/>
    </row>
    <row r="178" spans="39:44" s="38" customFormat="1" x14ac:dyDescent="0.2">
      <c r="AM178" s="21"/>
      <c r="AN178" s="21"/>
      <c r="AO178" s="21"/>
      <c r="AP178" s="21"/>
      <c r="AQ178" s="21"/>
      <c r="AR178" s="21"/>
    </row>
    <row r="179" spans="39:44" s="38" customFormat="1" x14ac:dyDescent="0.2">
      <c r="AM179" s="21"/>
      <c r="AN179" s="21"/>
      <c r="AO179" s="21"/>
      <c r="AP179" s="21"/>
      <c r="AQ179" s="21"/>
      <c r="AR179" s="21"/>
    </row>
    <row r="180" spans="39:44" s="38" customFormat="1" x14ac:dyDescent="0.2">
      <c r="AM180" s="21"/>
      <c r="AN180" s="21"/>
      <c r="AO180" s="21"/>
      <c r="AP180" s="21"/>
      <c r="AQ180" s="21"/>
      <c r="AR180" s="21"/>
    </row>
    <row r="181" spans="39:44" s="38" customFormat="1" x14ac:dyDescent="0.2">
      <c r="AM181" s="21"/>
      <c r="AN181" s="21"/>
      <c r="AO181" s="21"/>
      <c r="AP181" s="21"/>
      <c r="AQ181" s="21"/>
      <c r="AR181" s="21"/>
    </row>
    <row r="182" spans="39:44" s="38" customFormat="1" x14ac:dyDescent="0.2">
      <c r="AM182" s="21"/>
      <c r="AN182" s="21"/>
      <c r="AO182" s="21"/>
      <c r="AP182" s="21"/>
      <c r="AQ182" s="21"/>
      <c r="AR182" s="21"/>
    </row>
    <row r="183" spans="39:44" s="38" customFormat="1" x14ac:dyDescent="0.2">
      <c r="AM183" s="21"/>
      <c r="AN183" s="21"/>
      <c r="AO183" s="21"/>
      <c r="AP183" s="21"/>
      <c r="AQ183" s="21"/>
      <c r="AR183" s="21"/>
    </row>
    <row r="184" spans="39:44" s="38" customFormat="1" x14ac:dyDescent="0.2">
      <c r="AM184" s="21"/>
      <c r="AN184" s="21"/>
      <c r="AO184" s="21"/>
      <c r="AP184" s="21"/>
      <c r="AQ184" s="21"/>
      <c r="AR184" s="21"/>
    </row>
    <row r="185" spans="39:44" s="38" customFormat="1" x14ac:dyDescent="0.2">
      <c r="AM185" s="21"/>
      <c r="AN185" s="21"/>
      <c r="AO185" s="21"/>
      <c r="AP185" s="21"/>
      <c r="AQ185" s="21"/>
      <c r="AR185" s="21"/>
    </row>
    <row r="186" spans="39:44" s="38" customFormat="1" x14ac:dyDescent="0.2">
      <c r="AM186" s="21"/>
      <c r="AN186" s="21"/>
      <c r="AO186" s="21"/>
      <c r="AP186" s="21"/>
      <c r="AQ186" s="21"/>
      <c r="AR186" s="21"/>
    </row>
    <row r="187" spans="39:44" s="38" customFormat="1" x14ac:dyDescent="0.2">
      <c r="AM187" s="21"/>
      <c r="AN187" s="21"/>
      <c r="AO187" s="21"/>
      <c r="AP187" s="21"/>
      <c r="AQ187" s="21"/>
      <c r="AR187" s="21"/>
    </row>
    <row r="188" spans="39:44" s="38" customFormat="1" x14ac:dyDescent="0.2">
      <c r="AM188" s="21"/>
      <c r="AN188" s="21"/>
      <c r="AO188" s="21"/>
      <c r="AP188" s="21"/>
      <c r="AQ188" s="21"/>
      <c r="AR188" s="21"/>
    </row>
  </sheetData>
  <sheetProtection selectLockedCells="1"/>
  <mergeCells count="178">
    <mergeCell ref="Z2:AC3"/>
    <mergeCell ref="AD2:AK3"/>
    <mergeCell ref="S2:X2"/>
    <mergeCell ref="AD5:AE5"/>
    <mergeCell ref="AD6:AE6"/>
    <mergeCell ref="R6:U6"/>
    <mergeCell ref="Q37:R37"/>
    <mergeCell ref="Q31:R31"/>
    <mergeCell ref="Q32:R32"/>
    <mergeCell ref="Q33:R33"/>
    <mergeCell ref="AG5:AK5"/>
    <mergeCell ref="AG6:AK6"/>
    <mergeCell ref="AG7:AK7"/>
    <mergeCell ref="AA10:AE10"/>
    <mergeCell ref="Z14:AK15"/>
    <mergeCell ref="Q22:R22"/>
    <mergeCell ref="G2:J2"/>
    <mergeCell ref="N2:R2"/>
    <mergeCell ref="K10:N10"/>
    <mergeCell ref="P10:R10"/>
    <mergeCell ref="E8:J8"/>
    <mergeCell ref="K2:M2"/>
    <mergeCell ref="D22:H22"/>
    <mergeCell ref="D23:H23"/>
    <mergeCell ref="D24:H24"/>
    <mergeCell ref="Q24:R24"/>
    <mergeCell ref="N23:O23"/>
    <mergeCell ref="N24:O24"/>
    <mergeCell ref="Q23:R23"/>
    <mergeCell ref="Q14:R19"/>
    <mergeCell ref="Q20:R21"/>
    <mergeCell ref="A2:D2"/>
    <mergeCell ref="D38:H38"/>
    <mergeCell ref="N31:O31"/>
    <mergeCell ref="N32:O32"/>
    <mergeCell ref="N33:O33"/>
    <mergeCell ref="N22:O22"/>
    <mergeCell ref="D36:H36"/>
    <mergeCell ref="D32:H32"/>
    <mergeCell ref="D33:H33"/>
    <mergeCell ref="D34:H34"/>
    <mergeCell ref="N36:O36"/>
    <mergeCell ref="D35:H35"/>
    <mergeCell ref="N34:O34"/>
    <mergeCell ref="N35:O35"/>
    <mergeCell ref="J32:L32"/>
    <mergeCell ref="D27:H27"/>
    <mergeCell ref="D28:H28"/>
    <mergeCell ref="D29:H29"/>
    <mergeCell ref="D30:H30"/>
    <mergeCell ref="D31:H31"/>
    <mergeCell ref="E2:F2"/>
    <mergeCell ref="L5:O5"/>
    <mergeCell ref="E5:J5"/>
    <mergeCell ref="G12:H12"/>
    <mergeCell ref="R5:U5"/>
    <mergeCell ref="E6:J6"/>
    <mergeCell ref="E7:J7"/>
    <mergeCell ref="L6:O6"/>
    <mergeCell ref="L7:O7"/>
    <mergeCell ref="R7:U7"/>
    <mergeCell ref="Q25:R25"/>
    <mergeCell ref="Q26:R26"/>
    <mergeCell ref="Q27:R27"/>
    <mergeCell ref="D25:H25"/>
    <mergeCell ref="D26:H26"/>
    <mergeCell ref="U16:U21"/>
    <mergeCell ref="T10:W10"/>
    <mergeCell ref="S14:S21"/>
    <mergeCell ref="W16:W21"/>
    <mergeCell ref="U14:W15"/>
    <mergeCell ref="J24:L24"/>
    <mergeCell ref="J25:L25"/>
    <mergeCell ref="J22:L22"/>
    <mergeCell ref="J23:L23"/>
    <mergeCell ref="M20:M21"/>
    <mergeCell ref="J27:L27"/>
    <mergeCell ref="B5:D5"/>
    <mergeCell ref="B6:D6"/>
    <mergeCell ref="B7:D7"/>
    <mergeCell ref="AD7:AE7"/>
    <mergeCell ref="Z20:Z21"/>
    <mergeCell ref="AA20:AA21"/>
    <mergeCell ref="AB20:AB21"/>
    <mergeCell ref="AC20:AC21"/>
    <mergeCell ref="AD20:AD21"/>
    <mergeCell ref="AE20:AE21"/>
    <mergeCell ref="N25:O25"/>
    <mergeCell ref="N26:O26"/>
    <mergeCell ref="X26:Y26"/>
    <mergeCell ref="X25:Y25"/>
    <mergeCell ref="V16:V21"/>
    <mergeCell ref="AG8:AK8"/>
    <mergeCell ref="X16:Y21"/>
    <mergeCell ref="AG10:AK10"/>
    <mergeCell ref="X10:Y10"/>
    <mergeCell ref="AK20:AK21"/>
    <mergeCell ref="X27:Y27"/>
    <mergeCell ref="AI20:AI21"/>
    <mergeCell ref="X32:Y32"/>
    <mergeCell ref="N28:O28"/>
    <mergeCell ref="N29:O29"/>
    <mergeCell ref="X29:Y29"/>
    <mergeCell ref="X30:Y30"/>
    <mergeCell ref="Q30:R30"/>
    <mergeCell ref="N27:O27"/>
    <mergeCell ref="Q28:R28"/>
    <mergeCell ref="Q29:R29"/>
    <mergeCell ref="AL14:AL15"/>
    <mergeCell ref="X14:Y15"/>
    <mergeCell ref="AG20:AG21"/>
    <mergeCell ref="Z16:AK16"/>
    <mergeCell ref="I40:M40"/>
    <mergeCell ref="T39:V39"/>
    <mergeCell ref="X28:Y28"/>
    <mergeCell ref="X34:Y34"/>
    <mergeCell ref="X38:Y38"/>
    <mergeCell ref="J15:L15"/>
    <mergeCell ref="Q35:R35"/>
    <mergeCell ref="Q36:R36"/>
    <mergeCell ref="X37:Y37"/>
    <mergeCell ref="W39:AA39"/>
    <mergeCell ref="J33:L33"/>
    <mergeCell ref="J34:L34"/>
    <mergeCell ref="J35:L35"/>
    <mergeCell ref="J36:L36"/>
    <mergeCell ref="Q38:R38"/>
    <mergeCell ref="Q34:R34"/>
    <mergeCell ref="J30:L30"/>
    <mergeCell ref="J29:L29"/>
    <mergeCell ref="J31:L31"/>
    <mergeCell ref="J21:L21"/>
    <mergeCell ref="AP21:AQ21"/>
    <mergeCell ref="X40:Y40"/>
    <mergeCell ref="X35:Y35"/>
    <mergeCell ref="X36:Y36"/>
    <mergeCell ref="X33:Y33"/>
    <mergeCell ref="X24:Y24"/>
    <mergeCell ref="AC39:AK39"/>
    <mergeCell ref="X22:Y22"/>
    <mergeCell ref="X23:Y23"/>
    <mergeCell ref="X31:Y31"/>
    <mergeCell ref="B39:G39"/>
    <mergeCell ref="I39:O39"/>
    <mergeCell ref="J26:L26"/>
    <mergeCell ref="N30:O30"/>
    <mergeCell ref="J28:L28"/>
    <mergeCell ref="B40:G40"/>
    <mergeCell ref="N37:O37"/>
    <mergeCell ref="N38:O38"/>
    <mergeCell ref="J38:L38"/>
    <mergeCell ref="J37:L37"/>
    <mergeCell ref="D37:H37"/>
    <mergeCell ref="B8:D8"/>
    <mergeCell ref="B10:J10"/>
    <mergeCell ref="I14:I21"/>
    <mergeCell ref="J20:L20"/>
    <mergeCell ref="B19:B21"/>
    <mergeCell ref="M19:O19"/>
    <mergeCell ref="J14:L14"/>
    <mergeCell ref="D21:G21"/>
    <mergeCell ref="D19:G20"/>
    <mergeCell ref="C16:C21"/>
    <mergeCell ref="J19:L19"/>
    <mergeCell ref="N20:O21"/>
    <mergeCell ref="M16:O16"/>
    <mergeCell ref="D14:G18"/>
    <mergeCell ref="J18:L18"/>
    <mergeCell ref="Z17:AK17"/>
    <mergeCell ref="Z18:AK18"/>
    <mergeCell ref="J17:L17"/>
    <mergeCell ref="M14:O15"/>
    <mergeCell ref="AF20:AF21"/>
    <mergeCell ref="AH20:AH21"/>
    <mergeCell ref="AJ20:AJ21"/>
    <mergeCell ref="T14:T21"/>
    <mergeCell ref="J16:L16"/>
    <mergeCell ref="P15:P20"/>
  </mergeCells>
  <phoneticPr fontId="17" type="noConversion"/>
  <conditionalFormatting sqref="I35:I38">
    <cfRule type="expression" dxfId="105" priority="1" stopIfTrue="1">
      <formula>$I35:$I61="vacant"</formula>
    </cfRule>
    <cfRule type="cellIs" dxfId="104" priority="2" stopIfTrue="1" operator="lessThanOrEqual">
      <formula>0</formula>
    </cfRule>
  </conditionalFormatting>
  <conditionalFormatting sqref="D35:H38">
    <cfRule type="expression" dxfId="103" priority="3" stopIfTrue="1">
      <formula>$D35:$D61="vacant"</formula>
    </cfRule>
    <cfRule type="cellIs" dxfId="102" priority="4" stopIfTrue="1" operator="lessThanOrEqual">
      <formula>0</formula>
    </cfRule>
  </conditionalFormatting>
  <conditionalFormatting sqref="D31:H34">
    <cfRule type="expression" dxfId="101" priority="5" stopIfTrue="1">
      <formula>$D31:$D56="vacant"</formula>
    </cfRule>
    <cfRule type="cellIs" dxfId="100" priority="6" stopIfTrue="1" operator="lessThanOrEqual">
      <formula>0</formula>
    </cfRule>
  </conditionalFormatting>
  <conditionalFormatting sqref="I31:I34">
    <cfRule type="expression" dxfId="99" priority="7" stopIfTrue="1">
      <formula>$I31:$I56="vacant"</formula>
    </cfRule>
    <cfRule type="cellIs" dxfId="98" priority="8" stopIfTrue="1" operator="lessThanOrEqual">
      <formula>0</formula>
    </cfRule>
  </conditionalFormatting>
  <conditionalFormatting sqref="S10">
    <cfRule type="cellIs" dxfId="97" priority="9" stopIfTrue="1" operator="lessThan">
      <formula>1</formula>
    </cfRule>
  </conditionalFormatting>
  <conditionalFormatting sqref="X10:Y10">
    <cfRule type="cellIs" dxfId="96" priority="14" stopIfTrue="1" operator="lessThan">
      <formula>1</formula>
    </cfRule>
  </conditionalFormatting>
  <conditionalFormatting sqref="P6">
    <cfRule type="cellIs" dxfId="95" priority="15" stopIfTrue="1" operator="lessThan">
      <formula>0</formula>
    </cfRule>
    <cfRule type="cellIs" dxfId="94" priority="16" stopIfTrue="1" operator="greaterThan">
      <formula>0</formula>
    </cfRule>
  </conditionalFormatting>
  <conditionalFormatting sqref="P5">
    <cfRule type="cellIs" dxfId="93" priority="17" stopIfTrue="1" operator="lessThan">
      <formula>1</formula>
    </cfRule>
    <cfRule type="cellIs" dxfId="92" priority="18" stopIfTrue="1" operator="greaterThan">
      <formula>0</formula>
    </cfRule>
  </conditionalFormatting>
  <conditionalFormatting sqref="P7">
    <cfRule type="cellIs" dxfId="91" priority="19" stopIfTrue="1" operator="equal">
      <formula>0</formula>
    </cfRule>
    <cfRule type="expression" dxfId="90" priority="20" stopIfTrue="1">
      <formula>$P$7=$P$6</formula>
    </cfRule>
    <cfRule type="expression" dxfId="89" priority="21" stopIfTrue="1">
      <formula>$P$7&lt;&gt;$P$6</formula>
    </cfRule>
  </conditionalFormatting>
  <conditionalFormatting sqref="V6:AK6">
    <cfRule type="cellIs" dxfId="88" priority="22" stopIfTrue="1" operator="greaterThan">
      <formula>0</formula>
    </cfRule>
  </conditionalFormatting>
  <conditionalFormatting sqref="AG8:AK8">
    <cfRule type="expression" dxfId="87" priority="23" stopIfTrue="1">
      <formula>$AG$6&gt;0</formula>
    </cfRule>
    <cfRule type="expression" dxfId="86" priority="24" stopIfTrue="1">
      <formula>$AG$7&gt;0</formula>
    </cfRule>
  </conditionalFormatting>
  <conditionalFormatting sqref="N22:Q38 B22:C38 J22:L22 J23:K38 S22:W38 Z22:AK38">
    <cfRule type="cellIs" dxfId="85" priority="25" stopIfTrue="1" operator="lessThanOrEqual">
      <formula>0</formula>
    </cfRule>
  </conditionalFormatting>
  <conditionalFormatting sqref="E5:G8 S2:W2 E2 K2:M2">
    <cfRule type="cellIs" dxfId="84" priority="26" stopIfTrue="1" operator="lessThan">
      <formula>1</formula>
    </cfRule>
  </conditionalFormatting>
  <conditionalFormatting sqref="L12">
    <cfRule type="expression" dxfId="83" priority="27" stopIfTrue="1">
      <formula>$J$12="x"</formula>
    </cfRule>
    <cfRule type="cellIs" dxfId="82" priority="28" stopIfTrue="1" operator="equal">
      <formula>"x"</formula>
    </cfRule>
  </conditionalFormatting>
  <conditionalFormatting sqref="F12">
    <cfRule type="expression" dxfId="81" priority="29" stopIfTrue="1">
      <formula>$D$12="x"</formula>
    </cfRule>
    <cfRule type="cellIs" dxfId="80" priority="30" stopIfTrue="1" operator="equal">
      <formula>"x"</formula>
    </cfRule>
  </conditionalFormatting>
  <conditionalFormatting sqref="D12">
    <cfRule type="expression" dxfId="79" priority="31" stopIfTrue="1">
      <formula>$F$12="x"</formula>
    </cfRule>
    <cfRule type="cellIs" dxfId="78" priority="32" stopIfTrue="1" operator="equal">
      <formula>"x"</formula>
    </cfRule>
  </conditionalFormatting>
  <conditionalFormatting sqref="J12">
    <cfRule type="expression" dxfId="77" priority="33" stopIfTrue="1">
      <formula>$L$12="x"</formula>
    </cfRule>
    <cfRule type="cellIs" dxfId="76" priority="34" stopIfTrue="1" operator="equal">
      <formula>"x"</formula>
    </cfRule>
  </conditionalFormatting>
  <conditionalFormatting sqref="M22:M38">
    <cfRule type="cellIs" dxfId="75" priority="35" stopIfTrue="1" operator="lessThanOrEqual">
      <formula>0</formula>
    </cfRule>
    <cfRule type="cellIs" dxfId="74" priority="36" stopIfTrue="1" operator="equal">
      <formula>"mrkt"</formula>
    </cfRule>
    <cfRule type="cellIs" dxfId="73" priority="37" stopIfTrue="1" operator="equal">
      <formula>"othr"</formula>
    </cfRule>
  </conditionalFormatting>
  <conditionalFormatting sqref="AJ7">
    <cfRule type="expression" dxfId="72" priority="38" stopIfTrue="1">
      <formula>AJ$7:AU7&lt;&gt;AJ$6:AU6</formula>
    </cfRule>
    <cfRule type="expression" dxfId="71" priority="39" stopIfTrue="1">
      <formula>AJ$7:AU7=0</formula>
    </cfRule>
  </conditionalFormatting>
  <conditionalFormatting sqref="AI7">
    <cfRule type="expression" dxfId="70" priority="42" stopIfTrue="1">
      <formula>AI$7:AU7&lt;&gt;AI$6:AU6</formula>
    </cfRule>
    <cfRule type="expression" dxfId="69" priority="43" stopIfTrue="1">
      <formula>AI$7:AU7=0</formula>
    </cfRule>
  </conditionalFormatting>
  <conditionalFormatting sqref="V7">
    <cfRule type="expression" dxfId="68" priority="44" stopIfTrue="1">
      <formula>U$7:AG7&lt;&gt;U$6:AG6</formula>
    </cfRule>
    <cfRule type="expression" dxfId="67" priority="45" stopIfTrue="1">
      <formula>V$7:AG7=0</formula>
    </cfRule>
  </conditionalFormatting>
  <conditionalFormatting sqref="AG7:AH7">
    <cfRule type="expression" dxfId="66" priority="50" stopIfTrue="1">
      <formula>AG$7:AT7&lt;&gt;AG$6:AT6</formula>
    </cfRule>
    <cfRule type="expression" dxfId="65" priority="51" stopIfTrue="1">
      <formula>AG$7:AT7=0</formula>
    </cfRule>
  </conditionalFormatting>
  <conditionalFormatting sqref="W7:AD7">
    <cfRule type="expression" dxfId="64" priority="60" stopIfTrue="1">
      <formula>W$7:AK7&lt;&gt;W$6:AK6</formula>
    </cfRule>
    <cfRule type="expression" dxfId="63" priority="61" stopIfTrue="1">
      <formula>W$7:AK7=0</formula>
    </cfRule>
  </conditionalFormatting>
  <conditionalFormatting sqref="D22:H30">
    <cfRule type="expression" dxfId="62" priority="62" stopIfTrue="1">
      <formula>$D22:$D46="vacant"</formula>
    </cfRule>
    <cfRule type="cellIs" dxfId="61" priority="63" stopIfTrue="1" operator="lessThanOrEqual">
      <formula>0</formula>
    </cfRule>
  </conditionalFormatting>
  <conditionalFormatting sqref="I22:I30">
    <cfRule type="expression" dxfId="60" priority="66" stopIfTrue="1">
      <formula>$I22:$I46="vacant"</formula>
    </cfRule>
    <cfRule type="cellIs" dxfId="59" priority="67" stopIfTrue="1" operator="lessThanOrEqual">
      <formula>0</formula>
    </cfRule>
  </conditionalFormatting>
  <dataValidations count="4">
    <dataValidation type="list" showInputMessage="1" showErrorMessage="1" sqref="N22:O38">
      <formula1>$AP$13:$AP$15</formula1>
    </dataValidation>
    <dataValidation type="list" allowBlank="1" showInputMessage="1" showErrorMessage="1" sqref="C22:C38">
      <formula1>$AP$21:$AP$27</formula1>
    </dataValidation>
    <dataValidation type="list" allowBlank="1" showInputMessage="1" showErrorMessage="1" sqref="M25">
      <formula1>$AQ$31:$AQ$39</formula1>
    </dataValidation>
    <dataValidation type="list" allowBlank="1" showInputMessage="1" showErrorMessage="1" sqref="M22:M24 M26:M38">
      <formula1>$AQ$30:$AQ$39</formula1>
    </dataValidation>
  </dataValidations>
  <pageMargins left="0.17" right="0.17" top="1.02" bottom="0.42" header="0.41" footer="0.3"/>
  <pageSetup paperSize="5" scale="87" orientation="landscape" r:id="rId1"/>
  <headerFooter alignWithMargins="0">
    <oddHeader>&amp;C&amp;"Times New Roman,Bold"&amp;14Occupancy Summary Report -&amp;12 Los Angeles Housing and Community Investment Department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BB199"/>
  <sheetViews>
    <sheetView tabSelected="1" zoomScaleNormal="100" workbookViewId="0">
      <selection activeCell="M24" sqref="M24"/>
    </sheetView>
  </sheetViews>
  <sheetFormatPr defaultColWidth="8.7109375" defaultRowHeight="12.75" x14ac:dyDescent="0.2"/>
  <cols>
    <col min="1" max="1" width="0.7109375" customWidth="1"/>
    <col min="2" max="2" width="9.140625" customWidth="1"/>
    <col min="3" max="3" width="4.7109375" customWidth="1"/>
    <col min="4" max="4" width="3.42578125" customWidth="1"/>
    <col min="5" max="5" width="4.42578125" customWidth="1"/>
    <col min="6" max="6" width="3.42578125" customWidth="1"/>
    <col min="7" max="7" width="10.28515625" customWidth="1"/>
    <col min="8" max="8" width="2.140625" customWidth="1"/>
    <col min="9" max="9" width="3.7109375" customWidth="1"/>
    <col min="10" max="10" width="4.5703125" customWidth="1"/>
    <col min="11" max="11" width="6.85546875" customWidth="1"/>
    <col min="12" max="12" width="3.42578125" customWidth="1"/>
    <col min="13" max="13" width="6.140625" customWidth="1"/>
    <col min="14" max="14" width="3.42578125" customWidth="1"/>
    <col min="15" max="15" width="4.42578125" customWidth="1"/>
    <col min="16" max="16" width="12.5703125" customWidth="1"/>
    <col min="17" max="17" width="1" customWidth="1"/>
    <col min="18" max="18" width="11.5703125" customWidth="1"/>
    <col min="19" max="19" width="8.42578125" customWidth="1"/>
    <col min="20" max="20" width="8.7109375" customWidth="1"/>
    <col min="21" max="23" width="5.85546875" customWidth="1"/>
    <col min="24" max="24" width="4.7109375" customWidth="1"/>
    <col min="25" max="25" width="5.5703125" customWidth="1"/>
    <col min="26" max="26" width="3.85546875" customWidth="1"/>
    <col min="27" max="27" width="4.5703125" customWidth="1"/>
    <col min="28" max="28" width="3.85546875" customWidth="1"/>
    <col min="29" max="29" width="4" customWidth="1"/>
    <col min="30" max="38" width="3.85546875" customWidth="1"/>
    <col min="39" max="39" width="0.7109375" style="149" customWidth="1"/>
    <col min="40" max="40" width="14.5703125" style="21" hidden="1" customWidth="1"/>
    <col min="41" max="41" width="8" style="21" hidden="1" customWidth="1"/>
    <col min="42" max="42" width="9.140625" style="21" hidden="1" customWidth="1"/>
    <col min="43" max="43" width="5.42578125" style="21" hidden="1" customWidth="1"/>
    <col min="44" max="44" width="6.140625" style="21" hidden="1" customWidth="1"/>
    <col min="45" max="45" width="9.140625" style="21" hidden="1" customWidth="1"/>
    <col min="46" max="46" width="9.140625" style="38" hidden="1" customWidth="1"/>
    <col min="47" max="54" width="0" style="38" hidden="1" customWidth="1"/>
  </cols>
  <sheetData>
    <row r="1" spans="1:43" ht="4.5" customHeight="1" thickTop="1" thickBot="1" x14ac:dyDescent="0.2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51"/>
    </row>
    <row r="2" spans="1:43" ht="16.5" customHeight="1" thickBot="1" x14ac:dyDescent="0.3">
      <c r="A2" s="6"/>
      <c r="B2" s="502" t="s">
        <v>101</v>
      </c>
      <c r="C2" s="502"/>
      <c r="D2" s="502"/>
      <c r="E2" s="360"/>
      <c r="F2" s="361"/>
      <c r="G2" s="367" t="s">
        <v>16</v>
      </c>
      <c r="H2" s="498"/>
      <c r="I2" s="498"/>
      <c r="J2" s="498"/>
      <c r="K2" s="373"/>
      <c r="L2" s="374"/>
      <c r="M2" s="375"/>
      <c r="N2" s="372" t="s">
        <v>22</v>
      </c>
      <c r="O2" s="499"/>
      <c r="P2" s="499"/>
      <c r="Q2" s="499"/>
      <c r="R2" s="499"/>
      <c r="S2" s="420"/>
      <c r="T2" s="482"/>
      <c r="U2" s="483"/>
      <c r="V2" s="128"/>
      <c r="W2" s="489" t="s">
        <v>97</v>
      </c>
      <c r="X2" s="490"/>
      <c r="Y2" s="491"/>
      <c r="Z2" s="134"/>
      <c r="AA2" s="132" t="s">
        <v>42</v>
      </c>
      <c r="AB2" s="135"/>
      <c r="AC2" s="132" t="s">
        <v>9</v>
      </c>
      <c r="AD2" s="135"/>
      <c r="AE2" s="535" t="s">
        <v>100</v>
      </c>
      <c r="AF2" s="536"/>
      <c r="AG2" s="537"/>
      <c r="AH2" s="138"/>
      <c r="AI2" s="133"/>
      <c r="AJ2" s="541" t="s">
        <v>99</v>
      </c>
      <c r="AK2" s="536"/>
      <c r="AL2" s="542"/>
      <c r="AM2" s="152"/>
    </row>
    <row r="3" spans="1:43" ht="7.5" customHeight="1" x14ac:dyDescent="0.2">
      <c r="A3" s="6"/>
      <c r="B3" s="27"/>
      <c r="C3" s="27"/>
      <c r="D3" s="27"/>
      <c r="E3" s="27"/>
      <c r="F3" s="27"/>
      <c r="G3" s="27"/>
      <c r="H3" s="27"/>
      <c r="I3" s="27"/>
      <c r="J3" s="27"/>
      <c r="K3" s="27"/>
      <c r="L3" s="27"/>
      <c r="M3" s="27"/>
      <c r="N3" s="27"/>
      <c r="O3" s="27"/>
      <c r="P3" s="27"/>
      <c r="Q3" s="27"/>
      <c r="R3" s="27"/>
      <c r="S3" s="27"/>
      <c r="T3" s="27"/>
      <c r="U3" s="27"/>
      <c r="V3" s="492" t="s">
        <v>95</v>
      </c>
      <c r="W3" s="130"/>
      <c r="X3" s="130"/>
      <c r="Y3" s="130"/>
      <c r="Z3" s="496" t="s">
        <v>93</v>
      </c>
      <c r="AA3" s="496" t="s">
        <v>94</v>
      </c>
      <c r="AB3" s="131"/>
      <c r="AC3" s="131"/>
      <c r="AD3" s="560" t="s">
        <v>96</v>
      </c>
      <c r="AE3" s="561"/>
      <c r="AF3" s="561"/>
      <c r="AG3" s="562"/>
      <c r="AH3" s="144"/>
      <c r="AI3" s="143"/>
      <c r="AJ3" s="142"/>
      <c r="AK3" s="215"/>
      <c r="AL3" s="147"/>
      <c r="AM3" s="153"/>
    </row>
    <row r="4" spans="1:43" ht="3" customHeight="1" thickBot="1" x14ac:dyDescent="0.25">
      <c r="A4" s="6"/>
      <c r="B4" s="27"/>
      <c r="C4" s="27"/>
      <c r="D4" s="27"/>
      <c r="E4" s="27"/>
      <c r="F4" s="27"/>
      <c r="G4" s="27"/>
      <c r="H4" s="27"/>
      <c r="I4" s="27"/>
      <c r="J4" s="27"/>
      <c r="K4" s="27"/>
      <c r="L4" s="27"/>
      <c r="M4" s="27"/>
      <c r="N4" s="27"/>
      <c r="O4" s="27"/>
      <c r="P4" s="27"/>
      <c r="Q4" s="27"/>
      <c r="R4" s="27"/>
      <c r="S4" s="27"/>
      <c r="T4" s="27"/>
      <c r="U4" s="27"/>
      <c r="V4" s="492"/>
      <c r="W4" s="126"/>
      <c r="X4" s="126"/>
      <c r="Y4" s="126"/>
      <c r="Z4" s="497"/>
      <c r="AA4" s="497"/>
      <c r="AB4" s="126"/>
      <c r="AC4" s="126"/>
      <c r="AD4" s="563"/>
      <c r="AE4" s="564"/>
      <c r="AF4" s="564"/>
      <c r="AG4" s="565"/>
      <c r="AH4" s="146"/>
      <c r="AI4" s="145"/>
      <c r="AJ4" s="538"/>
      <c r="AK4" s="539"/>
      <c r="AL4" s="540"/>
      <c r="AM4" s="154"/>
    </row>
    <row r="5" spans="1:43" ht="15" customHeight="1" x14ac:dyDescent="0.25">
      <c r="A5" s="6"/>
      <c r="B5" s="239" t="s">
        <v>18</v>
      </c>
      <c r="C5" s="240"/>
      <c r="D5" s="240"/>
      <c r="E5" s="364"/>
      <c r="F5" s="364"/>
      <c r="G5" s="364"/>
      <c r="H5" s="365"/>
      <c r="I5" s="365"/>
      <c r="J5" s="365"/>
      <c r="K5" s="27"/>
      <c r="L5" s="362" t="s">
        <v>23</v>
      </c>
      <c r="M5" s="363"/>
      <c r="N5" s="363"/>
      <c r="O5" s="363"/>
      <c r="P5" s="95"/>
      <c r="Q5" s="103"/>
      <c r="R5" s="342" t="s">
        <v>28</v>
      </c>
      <c r="S5" s="310"/>
      <c r="T5" s="310"/>
      <c r="U5" s="343"/>
      <c r="V5" s="136">
        <v>0.3</v>
      </c>
      <c r="W5" s="137">
        <v>0.35</v>
      </c>
      <c r="X5" s="137">
        <v>0.4</v>
      </c>
      <c r="Y5" s="137">
        <v>0.45</v>
      </c>
      <c r="Z5" s="137">
        <v>0.5</v>
      </c>
      <c r="AA5" s="137">
        <v>0.6</v>
      </c>
      <c r="AB5" s="137">
        <v>0.65</v>
      </c>
      <c r="AC5" s="137">
        <v>0.8</v>
      </c>
      <c r="AD5" s="545">
        <v>1.2</v>
      </c>
      <c r="AE5" s="546"/>
      <c r="AF5" s="546"/>
      <c r="AG5" s="547"/>
      <c r="AH5" s="525" t="s">
        <v>52</v>
      </c>
      <c r="AI5" s="526"/>
      <c r="AJ5" s="526"/>
      <c r="AK5" s="526"/>
      <c r="AL5" s="527"/>
      <c r="AM5" s="155"/>
    </row>
    <row r="6" spans="1:43" ht="14.25" customHeight="1" x14ac:dyDescent="0.25">
      <c r="A6" s="6"/>
      <c r="B6" s="503" t="s">
        <v>19</v>
      </c>
      <c r="C6" s="504"/>
      <c r="D6" s="504"/>
      <c r="E6" s="344"/>
      <c r="F6" s="344"/>
      <c r="G6" s="344"/>
      <c r="H6" s="345"/>
      <c r="I6" s="345"/>
      <c r="J6" s="345"/>
      <c r="K6" s="27"/>
      <c r="L6" s="346" t="s">
        <v>24</v>
      </c>
      <c r="M6" s="347"/>
      <c r="N6" s="347"/>
      <c r="O6" s="347"/>
      <c r="P6" s="93">
        <f>SUM(V6:AL6)</f>
        <v>0</v>
      </c>
      <c r="Q6" s="104"/>
      <c r="R6" s="427" t="s">
        <v>45</v>
      </c>
      <c r="S6" s="428"/>
      <c r="T6" s="428"/>
      <c r="U6" s="429"/>
      <c r="V6" s="98"/>
      <c r="W6" s="66"/>
      <c r="X6" s="66"/>
      <c r="Y6" s="66"/>
      <c r="Z6" s="66"/>
      <c r="AA6" s="66"/>
      <c r="AB6" s="66"/>
      <c r="AC6" s="66"/>
      <c r="AD6" s="559"/>
      <c r="AE6" s="434"/>
      <c r="AF6" s="434"/>
      <c r="AG6" s="184"/>
      <c r="AH6" s="528"/>
      <c r="AI6" s="434"/>
      <c r="AJ6" s="434"/>
      <c r="AK6" s="434"/>
      <c r="AL6" s="529"/>
      <c r="AM6" s="152"/>
    </row>
    <row r="7" spans="1:43" ht="14.25" customHeight="1" thickBot="1" x14ac:dyDescent="0.3">
      <c r="A7" s="6"/>
      <c r="B7" s="239" t="s">
        <v>20</v>
      </c>
      <c r="C7" s="240"/>
      <c r="D7" s="240"/>
      <c r="E7" s="344"/>
      <c r="F7" s="344"/>
      <c r="G7" s="344"/>
      <c r="H7" s="345"/>
      <c r="I7" s="345"/>
      <c r="J7" s="345"/>
      <c r="K7" s="27"/>
      <c r="L7" s="348" t="s">
        <v>25</v>
      </c>
      <c r="M7" s="349"/>
      <c r="N7" s="349"/>
      <c r="O7" s="349"/>
      <c r="P7" s="94">
        <f>SUM(U7:AL7)-S10</f>
        <v>0</v>
      </c>
      <c r="Q7" s="104"/>
      <c r="R7" s="350" t="s">
        <v>46</v>
      </c>
      <c r="S7" s="351"/>
      <c r="T7" s="351"/>
      <c r="U7" s="352"/>
      <c r="V7" s="99">
        <f>COUNTIF($M$22:$M$54,"30%")</f>
        <v>0</v>
      </c>
      <c r="W7" s="20">
        <f>COUNTIF($M$22:$M$54,35%)</f>
        <v>0</v>
      </c>
      <c r="X7" s="20">
        <f>COUNTIF($M$22:$M$54,40%)</f>
        <v>0</v>
      </c>
      <c r="Y7" s="20">
        <f>COUNTIF($M$22:$M$54,"45%")</f>
        <v>0</v>
      </c>
      <c r="Z7" s="20">
        <f>COUNTIF($M$22:$M$54,50%)</f>
        <v>0</v>
      </c>
      <c r="AA7" s="20">
        <f>COUNTIF($M$22:$M$54,60%)</f>
        <v>0</v>
      </c>
      <c r="AB7" s="20">
        <f>COUNTIF($M$22:$M$54,65%)</f>
        <v>0</v>
      </c>
      <c r="AC7" s="20">
        <f>COUNTIF($M$22:$M$54,80%)</f>
        <v>0</v>
      </c>
      <c r="AD7" s="543">
        <f>COUNTIF($M$22:$M$54,120%)</f>
        <v>0</v>
      </c>
      <c r="AE7" s="544"/>
      <c r="AF7" s="544"/>
      <c r="AG7" s="183"/>
      <c r="AH7" s="530"/>
      <c r="AI7" s="437"/>
      <c r="AJ7" s="437"/>
      <c r="AK7" s="437"/>
      <c r="AL7" s="531"/>
      <c r="AM7" s="156"/>
    </row>
    <row r="8" spans="1:43" ht="14.25" customHeight="1" thickBot="1" x14ac:dyDescent="0.3">
      <c r="A8" s="6"/>
      <c r="B8" s="239" t="s">
        <v>21</v>
      </c>
      <c r="C8" s="240"/>
      <c r="D8" s="240"/>
      <c r="E8" s="344"/>
      <c r="F8" s="344"/>
      <c r="G8" s="344"/>
      <c r="H8" s="345"/>
      <c r="I8" s="345"/>
      <c r="J8" s="345"/>
      <c r="K8" s="27"/>
      <c r="L8" s="27"/>
      <c r="M8" s="27"/>
      <c r="N8" s="27"/>
      <c r="O8" s="27"/>
      <c r="P8" s="27"/>
      <c r="Q8" s="27"/>
      <c r="R8" s="27"/>
      <c r="S8" s="27"/>
      <c r="T8" s="27"/>
      <c r="U8" s="27"/>
      <c r="V8" s="27"/>
      <c r="W8" s="27"/>
      <c r="X8" s="27"/>
      <c r="Y8" s="27"/>
      <c r="Z8" s="27"/>
      <c r="AA8" s="27"/>
      <c r="AB8" s="27"/>
      <c r="AC8" s="27"/>
      <c r="AD8" s="27"/>
      <c r="AE8" s="27"/>
      <c r="AF8" s="27"/>
      <c r="AG8" s="27"/>
      <c r="AH8" s="556"/>
      <c r="AI8" s="557"/>
      <c r="AJ8" s="557"/>
      <c r="AK8" s="557"/>
      <c r="AL8" s="558"/>
      <c r="AM8" s="157"/>
      <c r="AO8" s="21" t="s">
        <v>27</v>
      </c>
    </row>
    <row r="9" spans="1:43" ht="3" customHeight="1" thickBot="1" x14ac:dyDescent="0.25">
      <c r="A9" s="6"/>
      <c r="B9" s="22"/>
      <c r="C9" s="23"/>
      <c r="D9" s="23"/>
      <c r="E9" s="23"/>
      <c r="F9" s="23"/>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158"/>
    </row>
    <row r="10" spans="1:43" ht="13.5" customHeight="1" thickBot="1" x14ac:dyDescent="0.25">
      <c r="A10" s="6"/>
      <c r="B10" s="566" t="s">
        <v>83</v>
      </c>
      <c r="C10" s="469"/>
      <c r="D10" s="469"/>
      <c r="E10" s="469"/>
      <c r="F10" s="469"/>
      <c r="G10" s="469"/>
      <c r="H10" s="469"/>
      <c r="I10" s="469"/>
      <c r="J10" s="469"/>
      <c r="K10" s="468" t="s">
        <v>81</v>
      </c>
      <c r="L10" s="469"/>
      <c r="M10" s="469"/>
      <c r="N10" s="500">
        <f>COUNTIF($N$22:$O$50,"high")+COUNTIF($N$22:$O$50,"Low")</f>
        <v>0</v>
      </c>
      <c r="O10" s="501"/>
      <c r="P10" s="495" t="s">
        <v>30</v>
      </c>
      <c r="Q10" s="495"/>
      <c r="R10" s="469"/>
      <c r="S10" s="119">
        <f>COUNTIF($D$22:$H$50,"vacant")</f>
        <v>0</v>
      </c>
      <c r="T10" s="121"/>
      <c r="U10" s="493" t="s">
        <v>85</v>
      </c>
      <c r="V10" s="494"/>
      <c r="W10" s="494"/>
      <c r="X10" s="500">
        <f>COUNTIF($N$22:$O$50,"high")</f>
        <v>0</v>
      </c>
      <c r="Y10" s="500"/>
      <c r="Z10" s="120"/>
      <c r="AA10" s="495" t="s">
        <v>56</v>
      </c>
      <c r="AB10" s="469"/>
      <c r="AC10" s="469"/>
      <c r="AD10" s="469"/>
      <c r="AE10" s="469"/>
      <c r="AF10" s="500">
        <f>COUNTIF($N$22:$O$50,"low")</f>
        <v>0</v>
      </c>
      <c r="AG10" s="500"/>
      <c r="AH10" s="500"/>
      <c r="AI10" s="500"/>
      <c r="AJ10" s="500"/>
      <c r="AK10" s="500"/>
      <c r="AL10" s="534"/>
      <c r="AM10" s="159"/>
    </row>
    <row r="11" spans="1:43" ht="4.5" customHeight="1" x14ac:dyDescent="0.2">
      <c r="A11" s="6"/>
      <c r="B11" s="31"/>
      <c r="C11" s="23"/>
      <c r="D11" s="23"/>
      <c r="E11" s="23"/>
      <c r="F11" s="23"/>
      <c r="G11" s="23"/>
      <c r="H11" s="23"/>
      <c r="I11" s="23"/>
      <c r="J11" s="23"/>
      <c r="K11" s="23"/>
      <c r="L11" s="32"/>
      <c r="M11" s="33"/>
      <c r="N11" s="33"/>
      <c r="O11" s="27"/>
      <c r="P11" s="34"/>
      <c r="Q11" s="34"/>
      <c r="R11" s="27"/>
      <c r="S11" s="34"/>
      <c r="T11" s="34"/>
      <c r="U11" s="34"/>
      <c r="V11" s="34"/>
      <c r="W11" s="34"/>
      <c r="X11" s="33"/>
      <c r="Y11" s="33"/>
      <c r="Z11" s="29"/>
      <c r="AA11" s="29"/>
      <c r="AB11" s="34"/>
      <c r="AC11" s="33"/>
      <c r="AD11" s="33"/>
      <c r="AE11" s="33"/>
      <c r="AF11" s="29"/>
      <c r="AG11" s="29"/>
      <c r="AH11" s="29"/>
      <c r="AI11" s="29"/>
      <c r="AJ11" s="29"/>
      <c r="AK11" s="29"/>
      <c r="AL11" s="29"/>
      <c r="AM11" s="160"/>
    </row>
    <row r="12" spans="1:43" ht="13.5" customHeight="1" x14ac:dyDescent="0.2">
      <c r="A12" s="6"/>
      <c r="B12" s="127" t="s">
        <v>31</v>
      </c>
      <c r="C12" s="127" t="s">
        <v>34</v>
      </c>
      <c r="D12" s="67"/>
      <c r="E12" s="127" t="s">
        <v>33</v>
      </c>
      <c r="F12" s="67"/>
      <c r="G12" s="371" t="s">
        <v>32</v>
      </c>
      <c r="H12" s="372"/>
      <c r="I12" s="372"/>
      <c r="J12" s="372"/>
      <c r="K12" s="127" t="s">
        <v>34</v>
      </c>
      <c r="L12" s="67"/>
      <c r="M12" s="127" t="s">
        <v>33</v>
      </c>
      <c r="N12" s="67"/>
      <c r="O12" s="34"/>
      <c r="P12" s="29"/>
      <c r="Q12" s="29"/>
      <c r="R12" s="129"/>
      <c r="S12" s="23"/>
      <c r="T12" s="23"/>
      <c r="U12" s="23"/>
      <c r="V12" s="27"/>
      <c r="W12" s="33"/>
      <c r="X12" s="33"/>
      <c r="Y12" s="33"/>
      <c r="Z12" s="50"/>
      <c r="AA12" s="50"/>
      <c r="AB12" s="33"/>
      <c r="AC12" s="33"/>
      <c r="AD12" s="33"/>
      <c r="AE12" s="33"/>
      <c r="AF12" s="29"/>
      <c r="AG12" s="29"/>
      <c r="AH12" s="29"/>
      <c r="AI12" s="29"/>
      <c r="AJ12" s="29"/>
      <c r="AK12" s="29"/>
      <c r="AL12" s="29"/>
      <c r="AM12" s="160"/>
    </row>
    <row r="13" spans="1:43" ht="3" customHeight="1" thickBot="1" x14ac:dyDescent="0.25">
      <c r="A13" s="6"/>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158"/>
    </row>
    <row r="14" spans="1:43" ht="12.75" customHeight="1" x14ac:dyDescent="0.2">
      <c r="A14" s="6"/>
      <c r="B14" s="14"/>
      <c r="C14" s="15"/>
      <c r="D14" s="229"/>
      <c r="E14" s="256"/>
      <c r="F14" s="256"/>
      <c r="G14" s="256"/>
      <c r="H14" s="26"/>
      <c r="I14" s="243" t="s">
        <v>14</v>
      </c>
      <c r="J14" s="255"/>
      <c r="K14" s="256"/>
      <c r="L14" s="257"/>
      <c r="M14" s="387" t="s">
        <v>118</v>
      </c>
      <c r="N14" s="550"/>
      <c r="O14" s="551"/>
      <c r="P14" s="16"/>
      <c r="Q14" s="387" t="s">
        <v>48</v>
      </c>
      <c r="R14" s="388"/>
      <c r="S14" s="397" t="s">
        <v>82</v>
      </c>
      <c r="T14" s="234" t="s">
        <v>77</v>
      </c>
      <c r="U14" s="404" t="s">
        <v>63</v>
      </c>
      <c r="V14" s="484"/>
      <c r="W14" s="484"/>
      <c r="X14" s="508" t="s">
        <v>92</v>
      </c>
      <c r="Y14" s="509"/>
      <c r="Z14" s="439" t="s">
        <v>117</v>
      </c>
      <c r="AA14" s="477"/>
      <c r="AB14" s="477"/>
      <c r="AC14" s="477"/>
      <c r="AD14" s="477"/>
      <c r="AE14" s="477"/>
      <c r="AF14" s="477"/>
      <c r="AG14" s="477"/>
      <c r="AH14" s="477"/>
      <c r="AI14" s="477"/>
      <c r="AJ14" s="477"/>
      <c r="AK14" s="477"/>
      <c r="AL14" s="478"/>
      <c r="AM14" s="154"/>
      <c r="AN14" s="21">
        <v>80</v>
      </c>
      <c r="AO14" s="21">
        <f>SUMIF($M$22:$M$50,80%,$AN$22:$AN$50)</f>
        <v>0</v>
      </c>
      <c r="AQ14" s="21" t="s">
        <v>35</v>
      </c>
    </row>
    <row r="15" spans="1:43" ht="22.5" customHeight="1" x14ac:dyDescent="0.2">
      <c r="A15" s="6"/>
      <c r="B15" s="17"/>
      <c r="C15" s="18"/>
      <c r="D15" s="548"/>
      <c r="E15" s="507"/>
      <c r="F15" s="507"/>
      <c r="G15" s="507"/>
      <c r="H15" s="25"/>
      <c r="I15" s="244"/>
      <c r="J15" s="314"/>
      <c r="K15" s="507"/>
      <c r="L15" s="238"/>
      <c r="M15" s="260"/>
      <c r="N15" s="552"/>
      <c r="O15" s="553"/>
      <c r="P15" s="271" t="s">
        <v>5</v>
      </c>
      <c r="Q15" s="389"/>
      <c r="R15" s="390"/>
      <c r="S15" s="398"/>
      <c r="T15" s="235"/>
      <c r="U15" s="485"/>
      <c r="V15" s="486"/>
      <c r="W15" s="486"/>
      <c r="X15" s="510"/>
      <c r="Y15" s="511"/>
      <c r="Z15" s="479"/>
      <c r="AA15" s="480"/>
      <c r="AB15" s="480"/>
      <c r="AC15" s="480"/>
      <c r="AD15" s="480"/>
      <c r="AE15" s="480"/>
      <c r="AF15" s="480"/>
      <c r="AG15" s="480"/>
      <c r="AH15" s="480"/>
      <c r="AI15" s="480"/>
      <c r="AJ15" s="480"/>
      <c r="AK15" s="480"/>
      <c r="AL15" s="481"/>
      <c r="AM15" s="154"/>
      <c r="AN15" s="21">
        <v>60</v>
      </c>
      <c r="AO15" s="21">
        <f>SUMIF($M$22:$M$50,60%,$AN$22:$AN$50)</f>
        <v>0</v>
      </c>
      <c r="AQ15" s="21" t="s">
        <v>36</v>
      </c>
    </row>
    <row r="16" spans="1:43" ht="12.75" customHeight="1" x14ac:dyDescent="0.2">
      <c r="A16" s="6"/>
      <c r="B16" s="17"/>
      <c r="C16" s="18"/>
      <c r="D16" s="548"/>
      <c r="E16" s="507"/>
      <c r="F16" s="507"/>
      <c r="G16" s="507"/>
      <c r="H16" s="25"/>
      <c r="I16" s="244"/>
      <c r="J16" s="314"/>
      <c r="K16" s="554"/>
      <c r="L16" s="555"/>
      <c r="M16" s="260"/>
      <c r="N16" s="552"/>
      <c r="O16" s="553"/>
      <c r="P16" s="271"/>
      <c r="Q16" s="389"/>
      <c r="R16" s="390"/>
      <c r="S16" s="398"/>
      <c r="T16" s="235"/>
      <c r="U16" s="449" t="s">
        <v>59</v>
      </c>
      <c r="V16" s="244" t="s">
        <v>91</v>
      </c>
      <c r="W16" s="474" t="s">
        <v>112</v>
      </c>
      <c r="X16" s="510"/>
      <c r="Y16" s="511"/>
      <c r="Z16" s="223" t="s">
        <v>114</v>
      </c>
      <c r="AA16" s="224"/>
      <c r="AB16" s="224"/>
      <c r="AC16" s="224"/>
      <c r="AD16" s="224"/>
      <c r="AE16" s="224"/>
      <c r="AF16" s="224"/>
      <c r="AG16" s="224"/>
      <c r="AH16" s="224"/>
      <c r="AI16" s="224"/>
      <c r="AJ16" s="224"/>
      <c r="AK16" s="224"/>
      <c r="AL16" s="225"/>
      <c r="AM16" s="154"/>
    </row>
    <row r="17" spans="1:44" ht="12.75" customHeight="1" x14ac:dyDescent="0.2">
      <c r="A17" s="6"/>
      <c r="B17" s="17"/>
      <c r="C17" s="18"/>
      <c r="D17" s="548"/>
      <c r="E17" s="507"/>
      <c r="F17" s="507"/>
      <c r="G17" s="507"/>
      <c r="H17" s="25"/>
      <c r="I17" s="244"/>
      <c r="J17" s="314"/>
      <c r="K17" s="554"/>
      <c r="L17" s="555"/>
      <c r="M17" s="455" t="s">
        <v>4</v>
      </c>
      <c r="N17" s="274"/>
      <c r="O17" s="275"/>
      <c r="P17" s="271"/>
      <c r="Q17" s="389"/>
      <c r="R17" s="390"/>
      <c r="S17" s="398"/>
      <c r="T17" s="235"/>
      <c r="U17" s="450"/>
      <c r="V17" s="244"/>
      <c r="W17" s="475"/>
      <c r="X17" s="510"/>
      <c r="Y17" s="511"/>
      <c r="Z17" s="223" t="s">
        <v>115</v>
      </c>
      <c r="AA17" s="224"/>
      <c r="AB17" s="224"/>
      <c r="AC17" s="224"/>
      <c r="AD17" s="224"/>
      <c r="AE17" s="224"/>
      <c r="AF17" s="224"/>
      <c r="AG17" s="224"/>
      <c r="AH17" s="224"/>
      <c r="AI17" s="224"/>
      <c r="AJ17" s="224"/>
      <c r="AK17" s="224"/>
      <c r="AL17" s="225"/>
      <c r="AM17" s="154"/>
    </row>
    <row r="18" spans="1:44" ht="27" customHeight="1" x14ac:dyDescent="0.25">
      <c r="A18" s="6"/>
      <c r="B18" s="17"/>
      <c r="C18" s="263" t="s">
        <v>0</v>
      </c>
      <c r="D18" s="548"/>
      <c r="E18" s="507"/>
      <c r="F18" s="507"/>
      <c r="G18" s="507"/>
      <c r="H18" s="25"/>
      <c r="I18" s="244"/>
      <c r="J18" s="220"/>
      <c r="K18" s="221"/>
      <c r="L18" s="222"/>
      <c r="M18" s="456"/>
      <c r="N18" s="274"/>
      <c r="O18" s="275"/>
      <c r="P18" s="272"/>
      <c r="Q18" s="389"/>
      <c r="R18" s="390"/>
      <c r="S18" s="398"/>
      <c r="T18" s="235"/>
      <c r="U18" s="450"/>
      <c r="V18" s="244"/>
      <c r="W18" s="475"/>
      <c r="X18" s="510"/>
      <c r="Y18" s="511"/>
      <c r="Z18" s="226" t="s">
        <v>116</v>
      </c>
      <c r="AA18" s="227"/>
      <c r="AB18" s="227"/>
      <c r="AC18" s="227"/>
      <c r="AD18" s="227"/>
      <c r="AE18" s="227"/>
      <c r="AF18" s="227"/>
      <c r="AG18" s="227"/>
      <c r="AH18" s="227"/>
      <c r="AI18" s="227"/>
      <c r="AJ18" s="227"/>
      <c r="AK18" s="227"/>
      <c r="AL18" s="228"/>
      <c r="AM18" s="161"/>
      <c r="AN18" s="21">
        <v>50</v>
      </c>
      <c r="AO18" s="21">
        <f>SUMIF($M$22:$M$50,50%,$AN$22:$AN$50)</f>
        <v>0</v>
      </c>
    </row>
    <row r="19" spans="1:44" ht="14.25" customHeight="1" x14ac:dyDescent="0.2">
      <c r="A19" s="6"/>
      <c r="B19" s="567" t="s">
        <v>58</v>
      </c>
      <c r="C19" s="263"/>
      <c r="D19" s="260" t="s">
        <v>15</v>
      </c>
      <c r="E19" s="549"/>
      <c r="F19" s="549"/>
      <c r="G19" s="549"/>
      <c r="H19" s="25"/>
      <c r="I19" s="244"/>
      <c r="J19" s="260" t="s">
        <v>1</v>
      </c>
      <c r="K19" s="265"/>
      <c r="L19" s="266"/>
      <c r="M19" s="457"/>
      <c r="N19" s="458"/>
      <c r="O19" s="459"/>
      <c r="P19" s="273"/>
      <c r="Q19" s="389"/>
      <c r="R19" s="390"/>
      <c r="S19" s="398"/>
      <c r="T19" s="235"/>
      <c r="U19" s="450"/>
      <c r="V19" s="244"/>
      <c r="W19" s="475"/>
      <c r="X19" s="510"/>
      <c r="Y19" s="511"/>
      <c r="Z19" s="100">
        <f t="shared" ref="Z19:AL19" si="0">COUNTIF(Z22:Z50,"x")</f>
        <v>0</v>
      </c>
      <c r="AA19" s="83">
        <f t="shared" si="0"/>
        <v>0</v>
      </c>
      <c r="AB19" s="83">
        <f t="shared" si="0"/>
        <v>0</v>
      </c>
      <c r="AC19" s="83">
        <f t="shared" si="0"/>
        <v>0</v>
      </c>
      <c r="AD19" s="83">
        <f t="shared" si="0"/>
        <v>0</v>
      </c>
      <c r="AE19" s="83">
        <f t="shared" si="0"/>
        <v>0</v>
      </c>
      <c r="AF19" s="83">
        <f t="shared" si="0"/>
        <v>0</v>
      </c>
      <c r="AG19" s="83">
        <f t="shared" si="0"/>
        <v>0</v>
      </c>
      <c r="AH19" s="203">
        <f t="shared" si="0"/>
        <v>0</v>
      </c>
      <c r="AI19" s="203">
        <f t="shared" si="0"/>
        <v>0</v>
      </c>
      <c r="AJ19" s="203">
        <f t="shared" si="0"/>
        <v>0</v>
      </c>
      <c r="AK19" s="203">
        <f t="shared" si="0"/>
        <v>0</v>
      </c>
      <c r="AL19" s="216">
        <f t="shared" si="0"/>
        <v>0</v>
      </c>
      <c r="AM19" s="162"/>
    </row>
    <row r="20" spans="1:44" ht="21.75" customHeight="1" x14ac:dyDescent="0.2">
      <c r="A20" s="6"/>
      <c r="B20" s="398"/>
      <c r="C20" s="264"/>
      <c r="D20" s="262"/>
      <c r="E20" s="549"/>
      <c r="F20" s="549"/>
      <c r="G20" s="549"/>
      <c r="H20" s="25"/>
      <c r="I20" s="244"/>
      <c r="J20" s="246" t="s">
        <v>2</v>
      </c>
      <c r="K20" s="247"/>
      <c r="L20" s="248"/>
      <c r="M20" s="505" t="s">
        <v>6</v>
      </c>
      <c r="N20" s="267" t="s">
        <v>119</v>
      </c>
      <c r="O20" s="268"/>
      <c r="P20" s="273"/>
      <c r="Q20" s="470" t="s">
        <v>60</v>
      </c>
      <c r="R20" s="471"/>
      <c r="S20" s="398"/>
      <c r="T20" s="235"/>
      <c r="U20" s="450"/>
      <c r="V20" s="244"/>
      <c r="W20" s="475"/>
      <c r="X20" s="510"/>
      <c r="Y20" s="511"/>
      <c r="Z20" s="331" t="s">
        <v>7</v>
      </c>
      <c r="AA20" s="333" t="s">
        <v>26</v>
      </c>
      <c r="AB20" s="333" t="s">
        <v>8</v>
      </c>
      <c r="AC20" s="232" t="s">
        <v>9</v>
      </c>
      <c r="AD20" s="232" t="s">
        <v>42</v>
      </c>
      <c r="AE20" s="333" t="s">
        <v>10</v>
      </c>
      <c r="AF20" s="232" t="s">
        <v>11</v>
      </c>
      <c r="AG20" s="232" t="s">
        <v>105</v>
      </c>
      <c r="AH20" s="333" t="s">
        <v>12</v>
      </c>
      <c r="AI20" s="333" t="s">
        <v>103</v>
      </c>
      <c r="AJ20" s="514" t="s">
        <v>104</v>
      </c>
      <c r="AK20" s="333" t="s">
        <v>120</v>
      </c>
      <c r="AL20" s="532" t="s">
        <v>122</v>
      </c>
      <c r="AM20" s="163"/>
      <c r="AN20" s="21">
        <v>30</v>
      </c>
      <c r="AO20" s="21">
        <f>SUMIF($M$22:$M$50,30%,$AN$22:$AN$50)</f>
        <v>0</v>
      </c>
    </row>
    <row r="21" spans="1:44" ht="54.6" customHeight="1" thickBot="1" x14ac:dyDescent="0.3">
      <c r="A21" s="6"/>
      <c r="B21" s="399"/>
      <c r="C21" s="264"/>
      <c r="D21" s="258" t="s">
        <v>98</v>
      </c>
      <c r="E21" s="259"/>
      <c r="F21" s="259"/>
      <c r="G21" s="259"/>
      <c r="H21" s="37"/>
      <c r="I21" s="245"/>
      <c r="J21" s="334" t="s">
        <v>37</v>
      </c>
      <c r="K21" s="453"/>
      <c r="L21" s="454"/>
      <c r="M21" s="506"/>
      <c r="N21" s="269"/>
      <c r="O21" s="270"/>
      <c r="P21" s="212" t="s">
        <v>37</v>
      </c>
      <c r="Q21" s="472"/>
      <c r="R21" s="473"/>
      <c r="S21" s="399"/>
      <c r="T21" s="236"/>
      <c r="U21" s="451"/>
      <c r="V21" s="452"/>
      <c r="W21" s="476"/>
      <c r="X21" s="512"/>
      <c r="Y21" s="513"/>
      <c r="Z21" s="332"/>
      <c r="AA21" s="232"/>
      <c r="AB21" s="232"/>
      <c r="AC21" s="233"/>
      <c r="AD21" s="233"/>
      <c r="AE21" s="232"/>
      <c r="AF21" s="515"/>
      <c r="AG21" s="233"/>
      <c r="AH21" s="333"/>
      <c r="AI21" s="333"/>
      <c r="AJ21" s="514"/>
      <c r="AK21" s="333"/>
      <c r="AL21" s="533"/>
      <c r="AM21" s="163"/>
      <c r="AN21" s="44" t="s">
        <v>40</v>
      </c>
      <c r="AO21" s="21">
        <f>SUM(AO14:AO20)</f>
        <v>0</v>
      </c>
      <c r="AQ21" s="293" t="s">
        <v>39</v>
      </c>
      <c r="AR21" s="294"/>
    </row>
    <row r="22" spans="1:44" ht="15" x14ac:dyDescent="0.25">
      <c r="A22" s="6"/>
      <c r="B22" s="70"/>
      <c r="C22" s="71"/>
      <c r="D22" s="376"/>
      <c r="E22" s="377"/>
      <c r="F22" s="377"/>
      <c r="G22" s="377"/>
      <c r="H22" s="378"/>
      <c r="I22" s="72"/>
      <c r="J22" s="337"/>
      <c r="K22" s="338"/>
      <c r="L22" s="339"/>
      <c r="M22" s="86"/>
      <c r="N22" s="358"/>
      <c r="O22" s="359"/>
      <c r="P22" s="96"/>
      <c r="Q22" s="487"/>
      <c r="R22" s="488"/>
      <c r="S22" s="186"/>
      <c r="T22" s="187"/>
      <c r="U22" s="113"/>
      <c r="V22" s="115"/>
      <c r="W22" s="114"/>
      <c r="X22" s="301">
        <f t="shared" ref="X22:X39" si="1">SUM(S22:W22)</f>
        <v>0</v>
      </c>
      <c r="Y22" s="302"/>
      <c r="Z22" s="106"/>
      <c r="AA22" s="54"/>
      <c r="AB22" s="54"/>
      <c r="AC22" s="54"/>
      <c r="AD22" s="55"/>
      <c r="AE22" s="54"/>
      <c r="AF22" s="54"/>
      <c r="AG22" s="139"/>
      <c r="AH22" s="217"/>
      <c r="AI22" s="217"/>
      <c r="AJ22" s="217"/>
      <c r="AK22" s="217"/>
      <c r="AL22" s="56"/>
      <c r="AM22" s="152"/>
      <c r="AN22" s="21">
        <f t="shared" ref="AN22:AN48" si="2">COUNTIF(Z22:AL22,"X")</f>
        <v>0</v>
      </c>
      <c r="AO22" s="39" t="str">
        <f t="shared" ref="AO22:AO48" si="3">IF(AN22&gt;0,1,"")</f>
        <v/>
      </c>
      <c r="AQ22" s="40">
        <v>1</v>
      </c>
      <c r="AR22" s="41"/>
    </row>
    <row r="23" spans="1:44" ht="15" x14ac:dyDescent="0.25">
      <c r="A23" s="6"/>
      <c r="B23" s="73"/>
      <c r="C23" s="74"/>
      <c r="D23" s="209"/>
      <c r="E23" s="210"/>
      <c r="F23" s="210"/>
      <c r="G23" s="210"/>
      <c r="H23" s="211"/>
      <c r="I23" s="75"/>
      <c r="J23" s="278"/>
      <c r="K23" s="279"/>
      <c r="L23" s="280"/>
      <c r="M23" s="76"/>
      <c r="N23" s="207"/>
      <c r="O23" s="208"/>
      <c r="P23" s="117"/>
      <c r="Q23" s="447"/>
      <c r="R23" s="448"/>
      <c r="S23" s="185"/>
      <c r="T23" s="188"/>
      <c r="U23" s="111"/>
      <c r="V23" s="112"/>
      <c r="W23" s="105"/>
      <c r="X23" s="301">
        <f t="shared" ref="X23:X34" si="4">SUM(S23:W23)</f>
        <v>0</v>
      </c>
      <c r="Y23" s="302"/>
      <c r="Z23" s="107"/>
      <c r="AA23" s="57"/>
      <c r="AB23" s="57"/>
      <c r="AC23" s="57"/>
      <c r="AD23" s="58"/>
      <c r="AE23" s="57"/>
      <c r="AF23" s="57"/>
      <c r="AG23" s="140"/>
      <c r="AH23" s="140"/>
      <c r="AI23" s="140"/>
      <c r="AJ23" s="140"/>
      <c r="AK23" s="140"/>
      <c r="AL23" s="59"/>
      <c r="AM23" s="152"/>
      <c r="AO23" s="39"/>
      <c r="AQ23" s="40"/>
      <c r="AR23" s="41"/>
    </row>
    <row r="24" spans="1:44" ht="15" x14ac:dyDescent="0.25">
      <c r="A24" s="6"/>
      <c r="B24" s="73"/>
      <c r="C24" s="74"/>
      <c r="D24" s="209"/>
      <c r="E24" s="210"/>
      <c r="F24" s="210"/>
      <c r="G24" s="210"/>
      <c r="H24" s="211"/>
      <c r="I24" s="75"/>
      <c r="J24" s="278"/>
      <c r="K24" s="279"/>
      <c r="L24" s="280"/>
      <c r="M24" s="76"/>
      <c r="N24" s="207"/>
      <c r="O24" s="208"/>
      <c r="P24" s="117"/>
      <c r="Q24" s="447"/>
      <c r="R24" s="448"/>
      <c r="S24" s="185"/>
      <c r="T24" s="188"/>
      <c r="U24" s="111"/>
      <c r="V24" s="112"/>
      <c r="W24" s="105"/>
      <c r="X24" s="301">
        <f t="shared" si="4"/>
        <v>0</v>
      </c>
      <c r="Y24" s="302"/>
      <c r="Z24" s="107"/>
      <c r="AA24" s="57"/>
      <c r="AB24" s="57"/>
      <c r="AC24" s="57"/>
      <c r="AD24" s="58"/>
      <c r="AE24" s="57"/>
      <c r="AF24" s="57"/>
      <c r="AG24" s="140"/>
      <c r="AH24" s="140"/>
      <c r="AI24" s="140"/>
      <c r="AJ24" s="140"/>
      <c r="AK24" s="140"/>
      <c r="AL24" s="59"/>
      <c r="AM24" s="152"/>
      <c r="AO24" s="39"/>
      <c r="AQ24" s="40"/>
      <c r="AR24" s="41"/>
    </row>
    <row r="25" spans="1:44" ht="15" x14ac:dyDescent="0.25">
      <c r="A25" s="6"/>
      <c r="B25" s="73"/>
      <c r="C25" s="74"/>
      <c r="D25" s="209"/>
      <c r="E25" s="210"/>
      <c r="F25" s="210"/>
      <c r="G25" s="210"/>
      <c r="H25" s="211"/>
      <c r="I25" s="75"/>
      <c r="J25" s="278"/>
      <c r="K25" s="279"/>
      <c r="L25" s="280"/>
      <c r="M25" s="76"/>
      <c r="N25" s="207"/>
      <c r="O25" s="208"/>
      <c r="P25" s="117"/>
      <c r="Q25" s="447"/>
      <c r="R25" s="448"/>
      <c r="S25" s="185"/>
      <c r="T25" s="188"/>
      <c r="U25" s="111"/>
      <c r="V25" s="112"/>
      <c r="W25" s="105"/>
      <c r="X25" s="301">
        <f t="shared" si="4"/>
        <v>0</v>
      </c>
      <c r="Y25" s="302"/>
      <c r="Z25" s="107"/>
      <c r="AA25" s="57"/>
      <c r="AB25" s="57"/>
      <c r="AC25" s="57"/>
      <c r="AD25" s="58"/>
      <c r="AE25" s="57"/>
      <c r="AF25" s="57"/>
      <c r="AG25" s="140"/>
      <c r="AH25" s="140"/>
      <c r="AI25" s="140"/>
      <c r="AJ25" s="140"/>
      <c r="AK25" s="140"/>
      <c r="AL25" s="59"/>
      <c r="AM25" s="152"/>
      <c r="AO25" s="39"/>
      <c r="AQ25" s="40"/>
      <c r="AR25" s="41"/>
    </row>
    <row r="26" spans="1:44" ht="15" x14ac:dyDescent="0.25">
      <c r="A26" s="6"/>
      <c r="B26" s="73"/>
      <c r="C26" s="74"/>
      <c r="D26" s="209"/>
      <c r="E26" s="210"/>
      <c r="F26" s="210"/>
      <c r="G26" s="210"/>
      <c r="H26" s="211"/>
      <c r="I26" s="75"/>
      <c r="J26" s="278"/>
      <c r="K26" s="279"/>
      <c r="L26" s="280"/>
      <c r="M26" s="76"/>
      <c r="N26" s="207"/>
      <c r="O26" s="208"/>
      <c r="P26" s="117"/>
      <c r="Q26" s="447"/>
      <c r="R26" s="448"/>
      <c r="S26" s="185"/>
      <c r="T26" s="188"/>
      <c r="U26" s="111"/>
      <c r="V26" s="112"/>
      <c r="W26" s="105"/>
      <c r="X26" s="301">
        <f t="shared" si="4"/>
        <v>0</v>
      </c>
      <c r="Y26" s="302"/>
      <c r="Z26" s="107"/>
      <c r="AA26" s="57"/>
      <c r="AB26" s="57"/>
      <c r="AC26" s="57"/>
      <c r="AD26" s="58"/>
      <c r="AE26" s="57"/>
      <c r="AF26" s="57"/>
      <c r="AG26" s="140"/>
      <c r="AH26" s="140"/>
      <c r="AI26" s="140"/>
      <c r="AJ26" s="140"/>
      <c r="AK26" s="140"/>
      <c r="AL26" s="59"/>
      <c r="AM26" s="152"/>
      <c r="AO26" s="39"/>
      <c r="AQ26" s="40"/>
      <c r="AR26" s="41"/>
    </row>
    <row r="27" spans="1:44" ht="15" x14ac:dyDescent="0.25">
      <c r="A27" s="6"/>
      <c r="B27" s="73"/>
      <c r="C27" s="74"/>
      <c r="D27" s="209"/>
      <c r="E27" s="210"/>
      <c r="F27" s="210"/>
      <c r="G27" s="210"/>
      <c r="H27" s="211"/>
      <c r="I27" s="75"/>
      <c r="J27" s="278"/>
      <c r="K27" s="279"/>
      <c r="L27" s="280"/>
      <c r="M27" s="76"/>
      <c r="N27" s="207"/>
      <c r="O27" s="208"/>
      <c r="P27" s="117"/>
      <c r="Q27" s="447"/>
      <c r="R27" s="448"/>
      <c r="S27" s="185"/>
      <c r="T27" s="188"/>
      <c r="U27" s="111"/>
      <c r="V27" s="112"/>
      <c r="W27" s="105"/>
      <c r="X27" s="301">
        <f t="shared" si="4"/>
        <v>0</v>
      </c>
      <c r="Y27" s="302"/>
      <c r="Z27" s="107"/>
      <c r="AA27" s="57"/>
      <c r="AB27" s="57"/>
      <c r="AC27" s="57"/>
      <c r="AD27" s="58"/>
      <c r="AE27" s="57"/>
      <c r="AF27" s="57"/>
      <c r="AG27" s="140"/>
      <c r="AH27" s="140"/>
      <c r="AI27" s="140"/>
      <c r="AJ27" s="140"/>
      <c r="AK27" s="140"/>
      <c r="AL27" s="59"/>
      <c r="AM27" s="152"/>
      <c r="AO27" s="39"/>
      <c r="AQ27" s="40"/>
      <c r="AR27" s="41"/>
    </row>
    <row r="28" spans="1:44" ht="15" x14ac:dyDescent="0.25">
      <c r="A28" s="6"/>
      <c r="B28" s="73"/>
      <c r="C28" s="74"/>
      <c r="D28" s="209"/>
      <c r="E28" s="210"/>
      <c r="F28" s="210"/>
      <c r="G28" s="210"/>
      <c r="H28" s="211"/>
      <c r="I28" s="75"/>
      <c r="J28" s="278"/>
      <c r="K28" s="279"/>
      <c r="L28" s="280"/>
      <c r="M28" s="76"/>
      <c r="N28" s="207"/>
      <c r="O28" s="208"/>
      <c r="P28" s="117"/>
      <c r="Q28" s="447"/>
      <c r="R28" s="448"/>
      <c r="S28" s="185"/>
      <c r="T28" s="188"/>
      <c r="U28" s="111"/>
      <c r="V28" s="112"/>
      <c r="W28" s="105"/>
      <c r="X28" s="301">
        <f t="shared" si="4"/>
        <v>0</v>
      </c>
      <c r="Y28" s="302"/>
      <c r="Z28" s="107"/>
      <c r="AA28" s="57"/>
      <c r="AB28" s="57"/>
      <c r="AC28" s="57"/>
      <c r="AD28" s="58"/>
      <c r="AE28" s="57"/>
      <c r="AF28" s="57"/>
      <c r="AG28" s="140"/>
      <c r="AH28" s="140"/>
      <c r="AI28" s="140"/>
      <c r="AJ28" s="140"/>
      <c r="AK28" s="140"/>
      <c r="AL28" s="59"/>
      <c r="AM28" s="152"/>
      <c r="AO28" s="39"/>
      <c r="AQ28" s="40"/>
      <c r="AR28" s="41"/>
    </row>
    <row r="29" spans="1:44" ht="15" x14ac:dyDescent="0.25">
      <c r="A29" s="6"/>
      <c r="B29" s="73"/>
      <c r="C29" s="74"/>
      <c r="D29" s="209"/>
      <c r="E29" s="210"/>
      <c r="F29" s="210"/>
      <c r="G29" s="210"/>
      <c r="H29" s="211"/>
      <c r="I29" s="75"/>
      <c r="J29" s="278"/>
      <c r="K29" s="279"/>
      <c r="L29" s="280"/>
      <c r="M29" s="76"/>
      <c r="N29" s="207"/>
      <c r="O29" s="208"/>
      <c r="P29" s="117"/>
      <c r="Q29" s="447"/>
      <c r="R29" s="448"/>
      <c r="S29" s="185"/>
      <c r="T29" s="188"/>
      <c r="U29" s="111"/>
      <c r="V29" s="112"/>
      <c r="W29" s="105"/>
      <c r="X29" s="301">
        <f t="shared" si="4"/>
        <v>0</v>
      </c>
      <c r="Y29" s="302"/>
      <c r="Z29" s="107"/>
      <c r="AA29" s="57"/>
      <c r="AB29" s="57"/>
      <c r="AC29" s="57"/>
      <c r="AD29" s="58"/>
      <c r="AE29" s="57"/>
      <c r="AF29" s="57"/>
      <c r="AG29" s="140"/>
      <c r="AH29" s="140"/>
      <c r="AI29" s="140"/>
      <c r="AJ29" s="140"/>
      <c r="AK29" s="140"/>
      <c r="AL29" s="59"/>
      <c r="AM29" s="152"/>
      <c r="AO29" s="39"/>
      <c r="AQ29" s="40"/>
      <c r="AR29" s="41"/>
    </row>
    <row r="30" spans="1:44" ht="15" x14ac:dyDescent="0.25">
      <c r="A30" s="6"/>
      <c r="B30" s="73"/>
      <c r="C30" s="74"/>
      <c r="D30" s="209"/>
      <c r="E30" s="210"/>
      <c r="F30" s="210"/>
      <c r="G30" s="210"/>
      <c r="H30" s="211"/>
      <c r="I30" s="75"/>
      <c r="J30" s="278"/>
      <c r="K30" s="279"/>
      <c r="L30" s="280"/>
      <c r="M30" s="76"/>
      <c r="N30" s="207"/>
      <c r="O30" s="208"/>
      <c r="P30" s="117"/>
      <c r="Q30" s="447"/>
      <c r="R30" s="448"/>
      <c r="S30" s="185"/>
      <c r="T30" s="188"/>
      <c r="U30" s="111"/>
      <c r="V30" s="112"/>
      <c r="W30" s="105"/>
      <c r="X30" s="301">
        <f t="shared" si="4"/>
        <v>0</v>
      </c>
      <c r="Y30" s="302"/>
      <c r="Z30" s="107"/>
      <c r="AA30" s="57"/>
      <c r="AB30" s="57"/>
      <c r="AC30" s="57"/>
      <c r="AD30" s="58"/>
      <c r="AE30" s="57"/>
      <c r="AF30" s="57"/>
      <c r="AG30" s="140"/>
      <c r="AH30" s="140"/>
      <c r="AI30" s="140"/>
      <c r="AJ30" s="140"/>
      <c r="AK30" s="140"/>
      <c r="AL30" s="59"/>
      <c r="AM30" s="152"/>
      <c r="AO30" s="39"/>
      <c r="AQ30" s="40"/>
      <c r="AR30" s="41"/>
    </row>
    <row r="31" spans="1:44" ht="15" x14ac:dyDescent="0.25">
      <c r="A31" s="6"/>
      <c r="B31" s="73"/>
      <c r="C31" s="74"/>
      <c r="D31" s="209"/>
      <c r="E31" s="210"/>
      <c r="F31" s="210"/>
      <c r="G31" s="210"/>
      <c r="H31" s="211"/>
      <c r="I31" s="75"/>
      <c r="J31" s="278"/>
      <c r="K31" s="279"/>
      <c r="L31" s="280"/>
      <c r="M31" s="76"/>
      <c r="N31" s="207"/>
      <c r="O31" s="208"/>
      <c r="P31" s="117"/>
      <c r="Q31" s="447"/>
      <c r="R31" s="448"/>
      <c r="S31" s="185"/>
      <c r="T31" s="188"/>
      <c r="U31" s="111"/>
      <c r="V31" s="112"/>
      <c r="W31" s="105"/>
      <c r="X31" s="301">
        <f t="shared" si="4"/>
        <v>0</v>
      </c>
      <c r="Y31" s="302"/>
      <c r="Z31" s="107"/>
      <c r="AA31" s="57"/>
      <c r="AB31" s="57"/>
      <c r="AC31" s="57"/>
      <c r="AD31" s="58"/>
      <c r="AE31" s="57"/>
      <c r="AF31" s="57"/>
      <c r="AG31" s="140"/>
      <c r="AH31" s="140"/>
      <c r="AI31" s="140"/>
      <c r="AJ31" s="140"/>
      <c r="AK31" s="140"/>
      <c r="AL31" s="59"/>
      <c r="AM31" s="152"/>
      <c r="AO31" s="39"/>
      <c r="AQ31" s="40"/>
      <c r="AR31" s="41"/>
    </row>
    <row r="32" spans="1:44" ht="15" x14ac:dyDescent="0.25">
      <c r="A32" s="6"/>
      <c r="B32" s="73"/>
      <c r="C32" s="74"/>
      <c r="D32" s="209"/>
      <c r="E32" s="210"/>
      <c r="F32" s="210"/>
      <c r="G32" s="210"/>
      <c r="H32" s="211"/>
      <c r="I32" s="75"/>
      <c r="J32" s="278"/>
      <c r="K32" s="279"/>
      <c r="L32" s="280"/>
      <c r="M32" s="76"/>
      <c r="N32" s="207"/>
      <c r="O32" s="208"/>
      <c r="P32" s="117"/>
      <c r="Q32" s="447"/>
      <c r="R32" s="448"/>
      <c r="S32" s="185"/>
      <c r="T32" s="188"/>
      <c r="U32" s="111"/>
      <c r="V32" s="112"/>
      <c r="W32" s="105"/>
      <c r="X32" s="301">
        <f t="shared" si="4"/>
        <v>0</v>
      </c>
      <c r="Y32" s="302"/>
      <c r="Z32" s="107"/>
      <c r="AA32" s="57"/>
      <c r="AB32" s="57"/>
      <c r="AC32" s="57"/>
      <c r="AD32" s="58"/>
      <c r="AE32" s="57"/>
      <c r="AF32" s="57"/>
      <c r="AG32" s="140"/>
      <c r="AH32" s="140"/>
      <c r="AI32" s="140"/>
      <c r="AJ32" s="140"/>
      <c r="AK32" s="140"/>
      <c r="AL32" s="59"/>
      <c r="AM32" s="152"/>
      <c r="AO32" s="39"/>
      <c r="AQ32" s="40"/>
      <c r="AR32" s="41"/>
    </row>
    <row r="33" spans="1:44" ht="15" x14ac:dyDescent="0.25">
      <c r="A33" s="6"/>
      <c r="B33" s="73"/>
      <c r="C33" s="74"/>
      <c r="D33" s="209"/>
      <c r="E33" s="210"/>
      <c r="F33" s="210"/>
      <c r="G33" s="210"/>
      <c r="H33" s="211"/>
      <c r="I33" s="75"/>
      <c r="J33" s="278"/>
      <c r="K33" s="279"/>
      <c r="L33" s="280"/>
      <c r="M33" s="76"/>
      <c r="N33" s="207"/>
      <c r="O33" s="208"/>
      <c r="P33" s="117"/>
      <c r="Q33" s="447"/>
      <c r="R33" s="448"/>
      <c r="S33" s="185"/>
      <c r="T33" s="188"/>
      <c r="U33" s="111"/>
      <c r="V33" s="112"/>
      <c r="W33" s="105"/>
      <c r="X33" s="301">
        <f t="shared" si="4"/>
        <v>0</v>
      </c>
      <c r="Y33" s="302"/>
      <c r="Z33" s="107"/>
      <c r="AA33" s="57"/>
      <c r="AB33" s="57"/>
      <c r="AC33" s="57"/>
      <c r="AD33" s="58"/>
      <c r="AE33" s="57"/>
      <c r="AF33" s="57"/>
      <c r="AG33" s="140"/>
      <c r="AH33" s="140"/>
      <c r="AI33" s="140"/>
      <c r="AJ33" s="140"/>
      <c r="AK33" s="140"/>
      <c r="AL33" s="59"/>
      <c r="AM33" s="152"/>
      <c r="AO33" s="39"/>
      <c r="AQ33" s="40"/>
      <c r="AR33" s="41"/>
    </row>
    <row r="34" spans="1:44" ht="15" x14ac:dyDescent="0.25">
      <c r="A34" s="6"/>
      <c r="B34" s="73"/>
      <c r="C34" s="74"/>
      <c r="D34" s="209"/>
      <c r="E34" s="210"/>
      <c r="F34" s="210"/>
      <c r="G34" s="210"/>
      <c r="H34" s="211"/>
      <c r="I34" s="75"/>
      <c r="J34" s="278"/>
      <c r="K34" s="279"/>
      <c r="L34" s="280"/>
      <c r="M34" s="76"/>
      <c r="N34" s="207"/>
      <c r="O34" s="208"/>
      <c r="P34" s="117"/>
      <c r="Q34" s="447"/>
      <c r="R34" s="448"/>
      <c r="S34" s="185"/>
      <c r="T34" s="188"/>
      <c r="U34" s="111"/>
      <c r="V34" s="112"/>
      <c r="W34" s="105"/>
      <c r="X34" s="301">
        <f t="shared" si="4"/>
        <v>0</v>
      </c>
      <c r="Y34" s="302"/>
      <c r="Z34" s="107"/>
      <c r="AA34" s="57"/>
      <c r="AB34" s="57"/>
      <c r="AC34" s="57"/>
      <c r="AD34" s="58"/>
      <c r="AE34" s="57"/>
      <c r="AF34" s="57"/>
      <c r="AG34" s="140"/>
      <c r="AH34" s="140"/>
      <c r="AI34" s="140"/>
      <c r="AJ34" s="140"/>
      <c r="AK34" s="140"/>
      <c r="AL34" s="59"/>
      <c r="AM34" s="152"/>
      <c r="AO34" s="39"/>
      <c r="AQ34" s="40"/>
      <c r="AR34" s="41"/>
    </row>
    <row r="35" spans="1:44" ht="15" x14ac:dyDescent="0.25">
      <c r="A35" s="6"/>
      <c r="B35" s="73"/>
      <c r="C35" s="74"/>
      <c r="D35" s="379"/>
      <c r="E35" s="380"/>
      <c r="F35" s="380"/>
      <c r="G35" s="380"/>
      <c r="H35" s="381"/>
      <c r="I35" s="75"/>
      <c r="J35" s="278"/>
      <c r="K35" s="279"/>
      <c r="L35" s="280"/>
      <c r="M35" s="76"/>
      <c r="N35" s="281"/>
      <c r="O35" s="282"/>
      <c r="P35" s="117"/>
      <c r="Q35" s="447"/>
      <c r="R35" s="448"/>
      <c r="S35" s="185"/>
      <c r="T35" s="188"/>
      <c r="U35" s="111"/>
      <c r="V35" s="112"/>
      <c r="W35" s="105"/>
      <c r="X35" s="301">
        <f t="shared" si="1"/>
        <v>0</v>
      </c>
      <c r="Y35" s="302"/>
      <c r="Z35" s="107"/>
      <c r="AA35" s="57"/>
      <c r="AB35" s="57"/>
      <c r="AC35" s="57"/>
      <c r="AD35" s="58"/>
      <c r="AE35" s="57"/>
      <c r="AF35" s="57"/>
      <c r="AG35" s="140"/>
      <c r="AH35" s="140"/>
      <c r="AI35" s="140"/>
      <c r="AJ35" s="140"/>
      <c r="AK35" s="140"/>
      <c r="AL35" s="59"/>
      <c r="AM35" s="152"/>
      <c r="AN35" s="21">
        <f t="shared" si="2"/>
        <v>0</v>
      </c>
      <c r="AO35" s="39" t="str">
        <f t="shared" si="3"/>
        <v/>
      </c>
      <c r="AQ35" s="40">
        <v>2</v>
      </c>
      <c r="AR35" s="41"/>
    </row>
    <row r="36" spans="1:44" ht="15" x14ac:dyDescent="0.25">
      <c r="A36" s="6"/>
      <c r="B36" s="73"/>
      <c r="C36" s="74"/>
      <c r="D36" s="209"/>
      <c r="E36" s="210"/>
      <c r="F36" s="210"/>
      <c r="G36" s="210"/>
      <c r="H36" s="211"/>
      <c r="I36" s="75"/>
      <c r="J36" s="278"/>
      <c r="K36" s="279"/>
      <c r="L36" s="280"/>
      <c r="M36" s="76"/>
      <c r="N36" s="207"/>
      <c r="O36" s="208"/>
      <c r="P36" s="117"/>
      <c r="Q36" s="447"/>
      <c r="R36" s="448"/>
      <c r="S36" s="185"/>
      <c r="T36" s="188"/>
      <c r="U36" s="111"/>
      <c r="V36" s="112"/>
      <c r="W36" s="105"/>
      <c r="X36" s="301">
        <f t="shared" si="1"/>
        <v>0</v>
      </c>
      <c r="Y36" s="302"/>
      <c r="Z36" s="107"/>
      <c r="AA36" s="57"/>
      <c r="AB36" s="57"/>
      <c r="AC36" s="57"/>
      <c r="AD36" s="58"/>
      <c r="AE36" s="57"/>
      <c r="AF36" s="57"/>
      <c r="AG36" s="140"/>
      <c r="AH36" s="140"/>
      <c r="AI36" s="140"/>
      <c r="AJ36" s="140"/>
      <c r="AK36" s="140"/>
      <c r="AL36" s="59"/>
      <c r="AM36" s="152"/>
      <c r="AO36" s="39"/>
      <c r="AQ36" s="40"/>
      <c r="AR36" s="41"/>
    </row>
    <row r="37" spans="1:44" ht="15" x14ac:dyDescent="0.25">
      <c r="A37" s="6"/>
      <c r="B37" s="73"/>
      <c r="C37" s="74"/>
      <c r="D37" s="209"/>
      <c r="E37" s="210"/>
      <c r="F37" s="210"/>
      <c r="G37" s="210"/>
      <c r="H37" s="211"/>
      <c r="I37" s="75"/>
      <c r="J37" s="278"/>
      <c r="K37" s="279"/>
      <c r="L37" s="280"/>
      <c r="M37" s="76"/>
      <c r="N37" s="207"/>
      <c r="O37" s="208"/>
      <c r="P37" s="117"/>
      <c r="Q37" s="447"/>
      <c r="R37" s="448"/>
      <c r="S37" s="185"/>
      <c r="T37" s="188"/>
      <c r="U37" s="111"/>
      <c r="V37" s="112"/>
      <c r="W37" s="105"/>
      <c r="X37" s="301">
        <f t="shared" si="1"/>
        <v>0</v>
      </c>
      <c r="Y37" s="302"/>
      <c r="Z37" s="107"/>
      <c r="AA37" s="57"/>
      <c r="AB37" s="57"/>
      <c r="AC37" s="57"/>
      <c r="AD37" s="58"/>
      <c r="AE37" s="57"/>
      <c r="AF37" s="57"/>
      <c r="AG37" s="140"/>
      <c r="AH37" s="140"/>
      <c r="AI37" s="140"/>
      <c r="AJ37" s="140"/>
      <c r="AK37" s="140"/>
      <c r="AL37" s="59"/>
      <c r="AM37" s="152"/>
      <c r="AO37" s="39"/>
      <c r="AQ37" s="40"/>
      <c r="AR37" s="41"/>
    </row>
    <row r="38" spans="1:44" ht="15" x14ac:dyDescent="0.25">
      <c r="A38" s="6"/>
      <c r="B38" s="73"/>
      <c r="C38" s="74"/>
      <c r="D38" s="209"/>
      <c r="E38" s="210"/>
      <c r="F38" s="210"/>
      <c r="G38" s="210"/>
      <c r="H38" s="211"/>
      <c r="I38" s="75"/>
      <c r="J38" s="278"/>
      <c r="K38" s="279"/>
      <c r="L38" s="280"/>
      <c r="M38" s="76"/>
      <c r="N38" s="207"/>
      <c r="O38" s="208"/>
      <c r="P38" s="117"/>
      <c r="Q38" s="447"/>
      <c r="R38" s="448"/>
      <c r="S38" s="185"/>
      <c r="T38" s="188"/>
      <c r="U38" s="111"/>
      <c r="V38" s="112"/>
      <c r="W38" s="105"/>
      <c r="X38" s="301">
        <f t="shared" si="1"/>
        <v>0</v>
      </c>
      <c r="Y38" s="302"/>
      <c r="Z38" s="107"/>
      <c r="AA38" s="57"/>
      <c r="AB38" s="57"/>
      <c r="AC38" s="57"/>
      <c r="AD38" s="58"/>
      <c r="AE38" s="57"/>
      <c r="AF38" s="57"/>
      <c r="AG38" s="140"/>
      <c r="AH38" s="140"/>
      <c r="AI38" s="140"/>
      <c r="AJ38" s="140"/>
      <c r="AK38" s="140"/>
      <c r="AL38" s="59"/>
      <c r="AM38" s="152"/>
      <c r="AO38" s="39"/>
      <c r="AQ38" s="40"/>
      <c r="AR38" s="41"/>
    </row>
    <row r="39" spans="1:44" ht="15" x14ac:dyDescent="0.25">
      <c r="A39" s="6"/>
      <c r="B39" s="73"/>
      <c r="C39" s="74"/>
      <c r="D39" s="379"/>
      <c r="E39" s="380"/>
      <c r="F39" s="380"/>
      <c r="G39" s="380"/>
      <c r="H39" s="381"/>
      <c r="I39" s="75"/>
      <c r="J39" s="278"/>
      <c r="K39" s="279"/>
      <c r="L39" s="280"/>
      <c r="M39" s="76"/>
      <c r="N39" s="281"/>
      <c r="O39" s="282"/>
      <c r="P39" s="117"/>
      <c r="Q39" s="447"/>
      <c r="R39" s="448"/>
      <c r="S39" s="185"/>
      <c r="T39" s="188"/>
      <c r="U39" s="111"/>
      <c r="V39" s="112"/>
      <c r="W39" s="105"/>
      <c r="X39" s="301">
        <f t="shared" si="1"/>
        <v>0</v>
      </c>
      <c r="Y39" s="302"/>
      <c r="Z39" s="107"/>
      <c r="AA39" s="57"/>
      <c r="AB39" s="57"/>
      <c r="AC39" s="57"/>
      <c r="AD39" s="58"/>
      <c r="AE39" s="57"/>
      <c r="AF39" s="57"/>
      <c r="AG39" s="140"/>
      <c r="AH39" s="140"/>
      <c r="AI39" s="140"/>
      <c r="AJ39" s="140"/>
      <c r="AK39" s="140"/>
      <c r="AL39" s="59"/>
      <c r="AM39" s="152"/>
      <c r="AN39" s="21">
        <f t="shared" si="2"/>
        <v>0</v>
      </c>
      <c r="AO39" s="39" t="str">
        <f t="shared" si="3"/>
        <v/>
      </c>
      <c r="AQ39" s="40">
        <v>3</v>
      </c>
      <c r="AR39" s="41"/>
    </row>
    <row r="40" spans="1:44" ht="15" x14ac:dyDescent="0.25">
      <c r="A40" s="6"/>
      <c r="B40" s="73"/>
      <c r="C40" s="74"/>
      <c r="D40" s="290"/>
      <c r="E40" s="291"/>
      <c r="F40" s="291"/>
      <c r="G40" s="291"/>
      <c r="H40" s="292"/>
      <c r="I40" s="77"/>
      <c r="J40" s="278"/>
      <c r="K40" s="279"/>
      <c r="L40" s="280"/>
      <c r="M40" s="76"/>
      <c r="N40" s="281"/>
      <c r="O40" s="282"/>
      <c r="P40" s="117"/>
      <c r="Q40" s="447"/>
      <c r="R40" s="448"/>
      <c r="S40" s="185"/>
      <c r="T40" s="188"/>
      <c r="U40" s="111"/>
      <c r="V40" s="112"/>
      <c r="W40" s="105"/>
      <c r="X40" s="297">
        <f t="shared" ref="X40:X48" si="5">SUM(S40:W40)</f>
        <v>0</v>
      </c>
      <c r="Y40" s="298"/>
      <c r="Z40" s="107"/>
      <c r="AA40" s="57"/>
      <c r="AB40" s="57"/>
      <c r="AC40" s="57"/>
      <c r="AD40" s="58"/>
      <c r="AE40" s="57"/>
      <c r="AF40" s="57"/>
      <c r="AG40" s="140"/>
      <c r="AH40" s="140"/>
      <c r="AI40" s="140"/>
      <c r="AJ40" s="140"/>
      <c r="AK40" s="140"/>
      <c r="AL40" s="59"/>
      <c r="AM40" s="152"/>
      <c r="AN40" s="21">
        <f t="shared" si="2"/>
        <v>0</v>
      </c>
      <c r="AO40" s="39" t="str">
        <f t="shared" si="3"/>
        <v/>
      </c>
      <c r="AQ40" s="40">
        <v>4</v>
      </c>
      <c r="AR40" s="41"/>
    </row>
    <row r="41" spans="1:44" ht="15" x14ac:dyDescent="0.25">
      <c r="A41" s="6"/>
      <c r="B41" s="73"/>
      <c r="C41" s="74"/>
      <c r="D41" s="290"/>
      <c r="E41" s="291"/>
      <c r="F41" s="291"/>
      <c r="G41" s="291"/>
      <c r="H41" s="292"/>
      <c r="I41" s="77"/>
      <c r="J41" s="278"/>
      <c r="K41" s="279"/>
      <c r="L41" s="280"/>
      <c r="M41" s="76"/>
      <c r="N41" s="281"/>
      <c r="O41" s="282"/>
      <c r="P41" s="117"/>
      <c r="Q41" s="447"/>
      <c r="R41" s="448"/>
      <c r="S41" s="185"/>
      <c r="T41" s="188"/>
      <c r="U41" s="111"/>
      <c r="V41" s="112"/>
      <c r="W41" s="105"/>
      <c r="X41" s="297">
        <f t="shared" si="5"/>
        <v>0</v>
      </c>
      <c r="Y41" s="298"/>
      <c r="Z41" s="107"/>
      <c r="AA41" s="57"/>
      <c r="AB41" s="57"/>
      <c r="AC41" s="57"/>
      <c r="AD41" s="58"/>
      <c r="AE41" s="57"/>
      <c r="AF41" s="57"/>
      <c r="AG41" s="140"/>
      <c r="AH41" s="140"/>
      <c r="AI41" s="140"/>
      <c r="AJ41" s="140"/>
      <c r="AK41" s="140"/>
      <c r="AL41" s="59"/>
      <c r="AM41" s="152"/>
      <c r="AN41" s="21">
        <f t="shared" si="2"/>
        <v>0</v>
      </c>
      <c r="AO41" s="39" t="str">
        <f t="shared" si="3"/>
        <v/>
      </c>
      <c r="AQ41" s="40">
        <v>5</v>
      </c>
      <c r="AR41" s="41"/>
    </row>
    <row r="42" spans="1:44" ht="15" x14ac:dyDescent="0.25">
      <c r="A42" s="6"/>
      <c r="B42" s="73"/>
      <c r="C42" s="74"/>
      <c r="D42" s="290"/>
      <c r="E42" s="291"/>
      <c r="F42" s="291"/>
      <c r="G42" s="291"/>
      <c r="H42" s="292"/>
      <c r="I42" s="77"/>
      <c r="J42" s="278"/>
      <c r="K42" s="279"/>
      <c r="L42" s="280"/>
      <c r="M42" s="76"/>
      <c r="N42" s="281"/>
      <c r="O42" s="282"/>
      <c r="P42" s="117"/>
      <c r="Q42" s="447"/>
      <c r="R42" s="448"/>
      <c r="S42" s="185"/>
      <c r="T42" s="188"/>
      <c r="U42" s="111"/>
      <c r="V42" s="112"/>
      <c r="W42" s="105"/>
      <c r="X42" s="297">
        <f t="shared" si="5"/>
        <v>0</v>
      </c>
      <c r="Y42" s="298"/>
      <c r="Z42" s="107"/>
      <c r="AA42" s="57"/>
      <c r="AB42" s="57"/>
      <c r="AC42" s="57"/>
      <c r="AD42" s="58"/>
      <c r="AE42" s="57"/>
      <c r="AF42" s="57"/>
      <c r="AG42" s="140"/>
      <c r="AH42" s="140"/>
      <c r="AI42" s="140"/>
      <c r="AJ42" s="140"/>
      <c r="AK42" s="140"/>
      <c r="AL42" s="59"/>
      <c r="AM42" s="152"/>
      <c r="AN42" s="21">
        <f t="shared" si="2"/>
        <v>0</v>
      </c>
      <c r="AO42" s="39" t="str">
        <f t="shared" si="3"/>
        <v/>
      </c>
      <c r="AQ42" s="42">
        <v>6</v>
      </c>
      <c r="AR42" s="43"/>
    </row>
    <row r="43" spans="1:44" ht="15" x14ac:dyDescent="0.25">
      <c r="A43" s="6"/>
      <c r="B43" s="73"/>
      <c r="C43" s="74"/>
      <c r="D43" s="290"/>
      <c r="E43" s="291"/>
      <c r="F43" s="291"/>
      <c r="G43" s="291"/>
      <c r="H43" s="292"/>
      <c r="I43" s="77"/>
      <c r="J43" s="278"/>
      <c r="K43" s="279"/>
      <c r="L43" s="280"/>
      <c r="M43" s="76"/>
      <c r="N43" s="281"/>
      <c r="O43" s="282"/>
      <c r="P43" s="117"/>
      <c r="Q43" s="447"/>
      <c r="R43" s="448"/>
      <c r="S43" s="185"/>
      <c r="T43" s="188"/>
      <c r="U43" s="111"/>
      <c r="V43" s="112"/>
      <c r="W43" s="105"/>
      <c r="X43" s="297">
        <f t="shared" si="5"/>
        <v>0</v>
      </c>
      <c r="Y43" s="298"/>
      <c r="Z43" s="109"/>
      <c r="AA43" s="60"/>
      <c r="AB43" s="60"/>
      <c r="AC43" s="57"/>
      <c r="AD43" s="58"/>
      <c r="AE43" s="60"/>
      <c r="AF43" s="60"/>
      <c r="AG43" s="141"/>
      <c r="AH43" s="141"/>
      <c r="AI43" s="141"/>
      <c r="AJ43" s="141"/>
      <c r="AK43" s="141"/>
      <c r="AL43" s="61"/>
      <c r="AM43" s="152"/>
      <c r="AN43" s="21">
        <f t="shared" si="2"/>
        <v>0</v>
      </c>
      <c r="AO43" s="39" t="str">
        <f t="shared" si="3"/>
        <v/>
      </c>
      <c r="AR43" s="85">
        <v>0.3</v>
      </c>
    </row>
    <row r="44" spans="1:44" ht="15" x14ac:dyDescent="0.25">
      <c r="A44" s="6"/>
      <c r="B44" s="73"/>
      <c r="C44" s="74"/>
      <c r="D44" s="290"/>
      <c r="E44" s="291"/>
      <c r="F44" s="291"/>
      <c r="G44" s="291"/>
      <c r="H44" s="292"/>
      <c r="I44" s="77"/>
      <c r="J44" s="278"/>
      <c r="K44" s="279"/>
      <c r="L44" s="280"/>
      <c r="M44" s="76"/>
      <c r="N44" s="281"/>
      <c r="O44" s="282"/>
      <c r="P44" s="117"/>
      <c r="Q44" s="447"/>
      <c r="R44" s="448"/>
      <c r="S44" s="185"/>
      <c r="T44" s="188"/>
      <c r="U44" s="111"/>
      <c r="V44" s="112"/>
      <c r="W44" s="105"/>
      <c r="X44" s="297">
        <f t="shared" si="5"/>
        <v>0</v>
      </c>
      <c r="Y44" s="298"/>
      <c r="Z44" s="109"/>
      <c r="AA44" s="60"/>
      <c r="AB44" s="60"/>
      <c r="AC44" s="57"/>
      <c r="AD44" s="58"/>
      <c r="AE44" s="60"/>
      <c r="AF44" s="60"/>
      <c r="AG44" s="141"/>
      <c r="AH44" s="141"/>
      <c r="AI44" s="141"/>
      <c r="AJ44" s="141"/>
      <c r="AK44" s="141"/>
      <c r="AL44" s="61"/>
      <c r="AM44" s="152"/>
      <c r="AN44" s="21">
        <f t="shared" si="2"/>
        <v>0</v>
      </c>
      <c r="AO44" s="39" t="str">
        <f t="shared" si="3"/>
        <v/>
      </c>
      <c r="AR44" s="85">
        <v>0.35</v>
      </c>
    </row>
    <row r="45" spans="1:44" ht="15" x14ac:dyDescent="0.25">
      <c r="A45" s="6"/>
      <c r="B45" s="73"/>
      <c r="C45" s="74"/>
      <c r="D45" s="290"/>
      <c r="E45" s="291"/>
      <c r="F45" s="291"/>
      <c r="G45" s="291"/>
      <c r="H45" s="292"/>
      <c r="I45" s="77"/>
      <c r="J45" s="278"/>
      <c r="K45" s="279"/>
      <c r="L45" s="280"/>
      <c r="M45" s="76"/>
      <c r="N45" s="281"/>
      <c r="O45" s="282"/>
      <c r="P45" s="117"/>
      <c r="Q45" s="447"/>
      <c r="R45" s="448"/>
      <c r="S45" s="185"/>
      <c r="T45" s="188"/>
      <c r="U45" s="111"/>
      <c r="V45" s="112"/>
      <c r="W45" s="105"/>
      <c r="X45" s="297">
        <f t="shared" si="5"/>
        <v>0</v>
      </c>
      <c r="Y45" s="298"/>
      <c r="Z45" s="107"/>
      <c r="AA45" s="60"/>
      <c r="AB45" s="60"/>
      <c r="AC45" s="57"/>
      <c r="AD45" s="60"/>
      <c r="AE45" s="60"/>
      <c r="AF45" s="60"/>
      <c r="AG45" s="141"/>
      <c r="AH45" s="141"/>
      <c r="AI45" s="141"/>
      <c r="AJ45" s="141"/>
      <c r="AK45" s="141"/>
      <c r="AL45" s="61"/>
      <c r="AM45" s="152"/>
      <c r="AN45" s="21">
        <f t="shared" si="2"/>
        <v>0</v>
      </c>
      <c r="AO45" s="39" t="str">
        <f t="shared" si="3"/>
        <v/>
      </c>
      <c r="AR45" s="85">
        <v>0.4</v>
      </c>
    </row>
    <row r="46" spans="1:44" ht="15" x14ac:dyDescent="0.25">
      <c r="A46" s="6"/>
      <c r="B46" s="73"/>
      <c r="C46" s="74"/>
      <c r="D46" s="290"/>
      <c r="E46" s="291"/>
      <c r="F46" s="291"/>
      <c r="G46" s="291"/>
      <c r="H46" s="292"/>
      <c r="I46" s="77"/>
      <c r="J46" s="278"/>
      <c r="K46" s="279"/>
      <c r="L46" s="280"/>
      <c r="M46" s="76"/>
      <c r="N46" s="281"/>
      <c r="O46" s="282"/>
      <c r="P46" s="117"/>
      <c r="Q46" s="447"/>
      <c r="R46" s="448"/>
      <c r="S46" s="185"/>
      <c r="T46" s="188"/>
      <c r="U46" s="111"/>
      <c r="V46" s="112"/>
      <c r="W46" s="105"/>
      <c r="X46" s="297">
        <f t="shared" si="5"/>
        <v>0</v>
      </c>
      <c r="Y46" s="298"/>
      <c r="Z46" s="109"/>
      <c r="AA46" s="60"/>
      <c r="AB46" s="60"/>
      <c r="AC46" s="57"/>
      <c r="AD46" s="58"/>
      <c r="AE46" s="60"/>
      <c r="AF46" s="60"/>
      <c r="AG46" s="141"/>
      <c r="AH46" s="141"/>
      <c r="AI46" s="141"/>
      <c r="AJ46" s="141"/>
      <c r="AK46" s="141"/>
      <c r="AL46" s="61"/>
      <c r="AM46" s="152"/>
      <c r="AN46" s="21">
        <f t="shared" si="2"/>
        <v>0</v>
      </c>
      <c r="AO46" s="39" t="str">
        <f t="shared" si="3"/>
        <v/>
      </c>
      <c r="AR46" s="85">
        <v>0.5</v>
      </c>
    </row>
    <row r="47" spans="1:44" ht="15" x14ac:dyDescent="0.25">
      <c r="A47" s="6"/>
      <c r="B47" s="73"/>
      <c r="C47" s="74"/>
      <c r="D47" s="290"/>
      <c r="E47" s="291"/>
      <c r="F47" s="291"/>
      <c r="G47" s="291"/>
      <c r="H47" s="292"/>
      <c r="I47" s="77"/>
      <c r="J47" s="278"/>
      <c r="K47" s="279"/>
      <c r="L47" s="280"/>
      <c r="M47" s="76"/>
      <c r="N47" s="281"/>
      <c r="O47" s="282"/>
      <c r="P47" s="117"/>
      <c r="Q47" s="447"/>
      <c r="R47" s="448"/>
      <c r="S47" s="185"/>
      <c r="T47" s="188"/>
      <c r="U47" s="111"/>
      <c r="V47" s="112"/>
      <c r="W47" s="105"/>
      <c r="X47" s="297">
        <f t="shared" si="5"/>
        <v>0</v>
      </c>
      <c r="Y47" s="298"/>
      <c r="Z47" s="109"/>
      <c r="AA47" s="60"/>
      <c r="AB47" s="60"/>
      <c r="AC47" s="57"/>
      <c r="AD47" s="58"/>
      <c r="AE47" s="60"/>
      <c r="AF47" s="60"/>
      <c r="AG47" s="141"/>
      <c r="AH47" s="141"/>
      <c r="AI47" s="141"/>
      <c r="AJ47" s="141"/>
      <c r="AK47" s="141"/>
      <c r="AL47" s="61"/>
      <c r="AM47" s="152"/>
      <c r="AN47" s="21">
        <f t="shared" si="2"/>
        <v>0</v>
      </c>
      <c r="AO47" s="39" t="str">
        <f t="shared" si="3"/>
        <v/>
      </c>
      <c r="AR47" s="85">
        <v>0.8</v>
      </c>
    </row>
    <row r="48" spans="1:44" ht="15.75" thickBot="1" x14ac:dyDescent="0.3">
      <c r="A48" s="4"/>
      <c r="B48" s="168"/>
      <c r="C48" s="169"/>
      <c r="D48" s="522"/>
      <c r="E48" s="523"/>
      <c r="F48" s="523"/>
      <c r="G48" s="523"/>
      <c r="H48" s="524"/>
      <c r="I48" s="170"/>
      <c r="J48" s="519"/>
      <c r="K48" s="520"/>
      <c r="L48" s="521"/>
      <c r="M48" s="171"/>
      <c r="N48" s="517"/>
      <c r="O48" s="518"/>
      <c r="P48" s="172"/>
      <c r="Q48" s="466"/>
      <c r="R48" s="467"/>
      <c r="S48" s="189"/>
      <c r="T48" s="190"/>
      <c r="U48" s="173"/>
      <c r="V48" s="175"/>
      <c r="W48" s="174"/>
      <c r="X48" s="464">
        <f t="shared" si="5"/>
        <v>0</v>
      </c>
      <c r="Y48" s="465"/>
      <c r="Z48" s="176"/>
      <c r="AA48" s="177"/>
      <c r="AB48" s="177"/>
      <c r="AC48" s="178"/>
      <c r="AD48" s="179"/>
      <c r="AE48" s="177"/>
      <c r="AF48" s="177"/>
      <c r="AG48" s="180"/>
      <c r="AH48" s="180"/>
      <c r="AI48" s="180"/>
      <c r="AJ48" s="180"/>
      <c r="AK48" s="180"/>
      <c r="AL48" s="181"/>
      <c r="AM48" s="182"/>
      <c r="AN48" s="21">
        <f t="shared" si="2"/>
        <v>0</v>
      </c>
      <c r="AO48" s="39" t="str">
        <f t="shared" si="3"/>
        <v/>
      </c>
      <c r="AR48" s="85">
        <v>1.2</v>
      </c>
    </row>
    <row r="49" spans="2:54" ht="23.25" customHeight="1" thickTop="1" x14ac:dyDescent="0.2">
      <c r="B49" s="365"/>
      <c r="C49" s="365"/>
      <c r="D49" s="365"/>
      <c r="E49" s="365"/>
      <c r="F49" s="365"/>
      <c r="G49" s="365"/>
      <c r="H49" s="164"/>
      <c r="I49" s="365"/>
      <c r="J49" s="516"/>
      <c r="K49" s="516"/>
      <c r="L49" s="516"/>
      <c r="M49" s="516"/>
      <c r="N49" s="516"/>
      <c r="O49" s="516"/>
      <c r="P49" s="165" t="s">
        <v>102</v>
      </c>
      <c r="Q49" s="23"/>
      <c r="R49" s="29" t="s">
        <v>84</v>
      </c>
      <c r="S49" s="462"/>
      <c r="T49" s="463"/>
      <c r="U49" s="463"/>
      <c r="V49" s="166"/>
      <c r="W49" s="365"/>
      <c r="X49" s="463"/>
      <c r="Y49" s="463"/>
      <c r="Z49" s="463"/>
      <c r="AA49" s="463"/>
      <c r="AB49" s="463"/>
      <c r="AC49" s="167"/>
      <c r="AD49" s="460"/>
      <c r="AE49" s="461"/>
      <c r="AF49" s="461"/>
      <c r="AG49" s="461"/>
      <c r="AH49" s="461"/>
      <c r="AI49" s="461"/>
      <c r="AJ49" s="461"/>
      <c r="AK49" s="461"/>
      <c r="AL49" s="461"/>
      <c r="AM49" s="50"/>
      <c r="AO49" s="39" t="str">
        <f>IF(AN49&gt;1,1,"")</f>
        <v/>
      </c>
      <c r="AR49" s="214" t="s">
        <v>113</v>
      </c>
    </row>
    <row r="50" spans="2:54" ht="12.75" customHeight="1" x14ac:dyDescent="0.2">
      <c r="B50" s="283" t="s">
        <v>57</v>
      </c>
      <c r="C50" s="284"/>
      <c r="D50" s="284"/>
      <c r="E50" s="284"/>
      <c r="F50" s="284"/>
      <c r="G50" s="284"/>
      <c r="H50" s="28"/>
      <c r="I50" s="308" t="s">
        <v>29</v>
      </c>
      <c r="J50" s="284"/>
      <c r="K50" s="284"/>
      <c r="L50" s="284"/>
      <c r="M50" s="284"/>
      <c r="N50" s="49"/>
      <c r="O50" s="49"/>
      <c r="P50" s="49"/>
      <c r="Q50" s="49"/>
      <c r="R50" s="49"/>
      <c r="S50" s="102" t="s">
        <v>43</v>
      </c>
      <c r="T50" s="102"/>
      <c r="U50" s="102"/>
      <c r="V50" s="102"/>
      <c r="W50" s="102" t="s">
        <v>75</v>
      </c>
      <c r="X50" s="295"/>
      <c r="Y50" s="296"/>
      <c r="Z50" s="48"/>
      <c r="AA50" s="49"/>
      <c r="AB50" s="48"/>
      <c r="AC50" s="49"/>
      <c r="AD50" s="48" t="s">
        <v>41</v>
      </c>
      <c r="AE50" s="49"/>
      <c r="AF50" s="49"/>
      <c r="AG50" s="49"/>
      <c r="AH50" s="49"/>
      <c r="AI50" s="49"/>
      <c r="AJ50" s="49"/>
      <c r="AK50" s="49"/>
      <c r="AL50" s="49"/>
      <c r="AM50" s="150"/>
    </row>
    <row r="51" spans="2:54" ht="5.25" customHeight="1" thickBot="1" x14ac:dyDescent="0.2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148"/>
      <c r="AT51"/>
      <c r="AU51"/>
      <c r="AV51"/>
      <c r="AW51"/>
      <c r="AX51"/>
      <c r="AY51"/>
      <c r="AZ51"/>
      <c r="BA51"/>
      <c r="BB51"/>
    </row>
    <row r="52" spans="2:54" ht="13.5" thickTop="1" x14ac:dyDescent="0.2">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T52"/>
      <c r="AU52"/>
      <c r="AV52"/>
      <c r="AW52"/>
      <c r="AX52"/>
      <c r="AY52"/>
      <c r="AZ52"/>
      <c r="BA52"/>
      <c r="BB52"/>
    </row>
    <row r="53" spans="2:54" x14ac:dyDescent="0.2">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T53"/>
      <c r="AU53"/>
      <c r="AV53"/>
      <c r="AW53"/>
      <c r="AX53"/>
      <c r="AY53"/>
      <c r="AZ53"/>
      <c r="BA53"/>
      <c r="BB53"/>
    </row>
    <row r="54" spans="2:54"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T54"/>
      <c r="AU54"/>
      <c r="AV54"/>
      <c r="AW54"/>
      <c r="AX54"/>
      <c r="AY54"/>
      <c r="AZ54"/>
      <c r="BA54"/>
      <c r="BB54"/>
    </row>
    <row r="55" spans="2:54" x14ac:dyDescent="0.2">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T55"/>
      <c r="AU55"/>
      <c r="AV55"/>
      <c r="AW55"/>
      <c r="AX55"/>
      <c r="AY55"/>
      <c r="AZ55"/>
      <c r="BA55"/>
      <c r="BB55"/>
    </row>
    <row r="56" spans="2:54" s="38" customFormat="1" x14ac:dyDescent="0.2">
      <c r="AM56" s="149"/>
      <c r="AN56" s="21"/>
      <c r="AO56" s="21"/>
      <c r="AP56" s="21"/>
      <c r="AQ56" s="21"/>
      <c r="AR56" s="21"/>
      <c r="AS56" s="21"/>
    </row>
    <row r="57" spans="2:54" s="38" customFormat="1" x14ac:dyDescent="0.2">
      <c r="AM57" s="149"/>
      <c r="AN57" s="21"/>
      <c r="AO57" s="21"/>
      <c r="AP57" s="21"/>
      <c r="AQ57" s="21"/>
      <c r="AR57" s="21"/>
      <c r="AS57" s="21"/>
    </row>
    <row r="58" spans="2:54" s="38" customFormat="1" x14ac:dyDescent="0.2">
      <c r="AM58" s="149"/>
      <c r="AN58" s="21"/>
      <c r="AO58" s="21"/>
      <c r="AP58" s="21"/>
      <c r="AQ58" s="21"/>
      <c r="AR58" s="21"/>
      <c r="AS58" s="21"/>
    </row>
    <row r="59" spans="2:54" s="38" customFormat="1" x14ac:dyDescent="0.2">
      <c r="AM59" s="149"/>
      <c r="AN59" s="21"/>
      <c r="AO59" s="21"/>
      <c r="AP59" s="21"/>
      <c r="AQ59" s="21"/>
      <c r="AR59" s="21"/>
      <c r="AS59" s="21"/>
    </row>
    <row r="60" spans="2:54" s="38" customFormat="1" x14ac:dyDescent="0.2">
      <c r="AM60" s="149"/>
      <c r="AN60" s="21"/>
      <c r="AO60" s="21"/>
      <c r="AP60" s="21"/>
      <c r="AQ60" s="21"/>
      <c r="AR60" s="21"/>
      <c r="AS60" s="21"/>
    </row>
    <row r="61" spans="2:54" s="38" customFormat="1" x14ac:dyDescent="0.2">
      <c r="AM61" s="149"/>
      <c r="AN61" s="21"/>
      <c r="AO61" s="21"/>
      <c r="AP61" s="21"/>
      <c r="AQ61" s="21"/>
      <c r="AR61" s="21"/>
      <c r="AS61" s="21"/>
    </row>
    <row r="62" spans="2:54" s="38" customFormat="1" x14ac:dyDescent="0.2">
      <c r="AM62" s="149"/>
      <c r="AN62" s="21"/>
      <c r="AO62" s="21"/>
      <c r="AP62" s="21"/>
      <c r="AQ62" s="21"/>
      <c r="AR62" s="21"/>
      <c r="AS62" s="21"/>
    </row>
    <row r="63" spans="2:54" s="38" customFormat="1" x14ac:dyDescent="0.2">
      <c r="AM63" s="149"/>
      <c r="AN63" s="21"/>
      <c r="AO63" s="21"/>
      <c r="AP63" s="21"/>
      <c r="AQ63" s="21"/>
      <c r="AR63" s="21"/>
      <c r="AS63" s="21"/>
    </row>
    <row r="64" spans="2:54" s="38" customFormat="1" x14ac:dyDescent="0.2">
      <c r="AM64" s="149"/>
      <c r="AN64" s="21"/>
      <c r="AO64" s="21"/>
      <c r="AP64" s="21"/>
      <c r="AQ64" s="21"/>
      <c r="AR64" s="21"/>
      <c r="AS64" s="21"/>
    </row>
    <row r="65" spans="39:45" s="38" customFormat="1" x14ac:dyDescent="0.2">
      <c r="AM65" s="149"/>
      <c r="AN65" s="21"/>
      <c r="AO65" s="21"/>
      <c r="AP65" s="21"/>
      <c r="AQ65" s="21"/>
      <c r="AR65" s="21"/>
      <c r="AS65" s="21"/>
    </row>
    <row r="66" spans="39:45" s="38" customFormat="1" x14ac:dyDescent="0.2">
      <c r="AM66" s="149"/>
      <c r="AN66" s="21"/>
      <c r="AO66" s="21"/>
      <c r="AP66" s="21"/>
      <c r="AQ66" s="21"/>
      <c r="AR66" s="21"/>
      <c r="AS66" s="21"/>
    </row>
    <row r="67" spans="39:45" s="38" customFormat="1" x14ac:dyDescent="0.2">
      <c r="AM67" s="149"/>
      <c r="AN67" s="21"/>
      <c r="AO67" s="21"/>
      <c r="AP67" s="21"/>
      <c r="AQ67" s="21"/>
      <c r="AR67" s="21"/>
      <c r="AS67" s="21"/>
    </row>
    <row r="68" spans="39:45" s="38" customFormat="1" x14ac:dyDescent="0.2">
      <c r="AM68" s="149"/>
      <c r="AN68" s="21"/>
      <c r="AO68" s="21"/>
      <c r="AP68" s="21"/>
      <c r="AQ68" s="21"/>
      <c r="AR68" s="21"/>
      <c r="AS68" s="21"/>
    </row>
    <row r="69" spans="39:45" s="38" customFormat="1" x14ac:dyDescent="0.2">
      <c r="AM69" s="149"/>
      <c r="AN69" s="21"/>
      <c r="AO69" s="21"/>
      <c r="AP69" s="21"/>
      <c r="AQ69" s="21"/>
      <c r="AR69" s="21"/>
      <c r="AS69" s="21"/>
    </row>
    <row r="70" spans="39:45" s="38" customFormat="1" x14ac:dyDescent="0.2">
      <c r="AM70" s="149"/>
      <c r="AN70" s="21"/>
      <c r="AO70" s="21"/>
      <c r="AP70" s="21"/>
      <c r="AQ70" s="21"/>
      <c r="AR70" s="21"/>
      <c r="AS70" s="21"/>
    </row>
    <row r="71" spans="39:45" s="38" customFormat="1" x14ac:dyDescent="0.2">
      <c r="AM71" s="149"/>
      <c r="AN71" s="21"/>
      <c r="AO71" s="21"/>
      <c r="AP71" s="21"/>
      <c r="AQ71" s="21"/>
      <c r="AR71" s="21"/>
      <c r="AS71" s="21"/>
    </row>
    <row r="72" spans="39:45" s="38" customFormat="1" x14ac:dyDescent="0.2">
      <c r="AM72" s="149"/>
      <c r="AN72" s="21"/>
      <c r="AO72" s="21"/>
      <c r="AP72" s="21"/>
      <c r="AQ72" s="21"/>
      <c r="AR72" s="21"/>
      <c r="AS72" s="21"/>
    </row>
    <row r="73" spans="39:45" s="38" customFormat="1" x14ac:dyDescent="0.2">
      <c r="AM73" s="149"/>
      <c r="AN73" s="21"/>
      <c r="AO73" s="21"/>
      <c r="AP73" s="21"/>
      <c r="AQ73" s="21"/>
      <c r="AR73" s="21"/>
      <c r="AS73" s="21"/>
    </row>
    <row r="74" spans="39:45" s="38" customFormat="1" x14ac:dyDescent="0.2">
      <c r="AM74" s="149"/>
      <c r="AN74" s="21"/>
      <c r="AO74" s="21"/>
      <c r="AP74" s="21"/>
      <c r="AQ74" s="21"/>
      <c r="AR74" s="21"/>
      <c r="AS74" s="21"/>
    </row>
    <row r="75" spans="39:45" s="38" customFormat="1" x14ac:dyDescent="0.2">
      <c r="AM75" s="149"/>
      <c r="AN75" s="21"/>
      <c r="AO75" s="21"/>
      <c r="AP75" s="21"/>
      <c r="AQ75" s="21"/>
      <c r="AR75" s="21"/>
      <c r="AS75" s="21"/>
    </row>
    <row r="76" spans="39:45" s="38" customFormat="1" x14ac:dyDescent="0.2">
      <c r="AM76" s="149"/>
      <c r="AN76" s="21"/>
      <c r="AO76" s="21"/>
      <c r="AP76" s="21"/>
      <c r="AQ76" s="21"/>
      <c r="AR76" s="21"/>
      <c r="AS76" s="21"/>
    </row>
    <row r="77" spans="39:45" s="38" customFormat="1" x14ac:dyDescent="0.2">
      <c r="AM77" s="149"/>
      <c r="AN77" s="21"/>
      <c r="AO77" s="21"/>
      <c r="AP77" s="21"/>
      <c r="AQ77" s="21"/>
      <c r="AR77" s="21"/>
      <c r="AS77" s="21"/>
    </row>
    <row r="78" spans="39:45" s="38" customFormat="1" x14ac:dyDescent="0.2">
      <c r="AM78" s="149"/>
      <c r="AN78" s="21"/>
      <c r="AO78" s="21"/>
      <c r="AP78" s="21"/>
      <c r="AQ78" s="21"/>
      <c r="AR78" s="21"/>
      <c r="AS78" s="21"/>
    </row>
    <row r="79" spans="39:45" s="38" customFormat="1" x14ac:dyDescent="0.2">
      <c r="AM79" s="149"/>
      <c r="AN79" s="21"/>
      <c r="AO79" s="21"/>
      <c r="AP79" s="21"/>
      <c r="AQ79" s="21"/>
      <c r="AR79" s="21"/>
      <c r="AS79" s="21"/>
    </row>
    <row r="80" spans="39:45" s="38" customFormat="1" x14ac:dyDescent="0.2">
      <c r="AM80" s="149"/>
      <c r="AN80" s="21"/>
      <c r="AO80" s="21"/>
      <c r="AP80" s="21"/>
      <c r="AQ80" s="21"/>
      <c r="AR80" s="21"/>
      <c r="AS80" s="21"/>
    </row>
    <row r="81" spans="39:45" s="38" customFormat="1" x14ac:dyDescent="0.2">
      <c r="AM81" s="149"/>
      <c r="AN81" s="21"/>
      <c r="AO81" s="21"/>
      <c r="AP81" s="21"/>
      <c r="AQ81" s="21"/>
      <c r="AR81" s="21"/>
      <c r="AS81" s="21"/>
    </row>
    <row r="82" spans="39:45" s="38" customFormat="1" x14ac:dyDescent="0.2">
      <c r="AM82" s="149"/>
      <c r="AN82" s="21"/>
      <c r="AO82" s="21"/>
      <c r="AP82" s="21"/>
      <c r="AQ82" s="21"/>
      <c r="AR82" s="21"/>
      <c r="AS82" s="21"/>
    </row>
    <row r="83" spans="39:45" s="38" customFormat="1" x14ac:dyDescent="0.2">
      <c r="AM83" s="149"/>
      <c r="AN83" s="21"/>
      <c r="AO83" s="21"/>
      <c r="AP83" s="21"/>
      <c r="AQ83" s="21"/>
      <c r="AR83" s="21"/>
      <c r="AS83" s="21"/>
    </row>
    <row r="84" spans="39:45" s="38" customFormat="1" x14ac:dyDescent="0.2">
      <c r="AM84" s="149"/>
      <c r="AN84" s="21"/>
      <c r="AO84" s="21"/>
      <c r="AP84" s="21"/>
      <c r="AQ84" s="21"/>
      <c r="AR84" s="21"/>
      <c r="AS84" s="21"/>
    </row>
    <row r="85" spans="39:45" s="38" customFormat="1" x14ac:dyDescent="0.2">
      <c r="AM85" s="149"/>
      <c r="AN85" s="21"/>
      <c r="AO85" s="21"/>
      <c r="AP85" s="21"/>
      <c r="AQ85" s="21"/>
      <c r="AR85" s="21"/>
      <c r="AS85" s="21"/>
    </row>
    <row r="86" spans="39:45" s="38" customFormat="1" x14ac:dyDescent="0.2">
      <c r="AM86" s="149"/>
      <c r="AN86" s="21"/>
      <c r="AO86" s="21"/>
      <c r="AP86" s="21"/>
      <c r="AQ86" s="21"/>
      <c r="AR86" s="21"/>
      <c r="AS86" s="21"/>
    </row>
    <row r="87" spans="39:45" s="38" customFormat="1" x14ac:dyDescent="0.2">
      <c r="AM87" s="149"/>
      <c r="AN87" s="21"/>
      <c r="AO87" s="21"/>
      <c r="AP87" s="21"/>
      <c r="AQ87" s="21"/>
      <c r="AR87" s="21"/>
      <c r="AS87" s="21"/>
    </row>
    <row r="88" spans="39:45" s="38" customFormat="1" x14ac:dyDescent="0.2">
      <c r="AM88" s="149"/>
      <c r="AN88" s="21"/>
      <c r="AO88" s="21"/>
      <c r="AP88" s="21"/>
      <c r="AQ88" s="21"/>
      <c r="AR88" s="21"/>
      <c r="AS88" s="21"/>
    </row>
    <row r="89" spans="39:45" s="38" customFormat="1" x14ac:dyDescent="0.2">
      <c r="AM89" s="149"/>
      <c r="AN89" s="21"/>
      <c r="AO89" s="21"/>
      <c r="AP89" s="21"/>
      <c r="AQ89" s="21"/>
      <c r="AR89" s="21"/>
      <c r="AS89" s="21"/>
    </row>
    <row r="90" spans="39:45" s="38" customFormat="1" x14ac:dyDescent="0.2">
      <c r="AM90" s="149"/>
      <c r="AN90" s="21"/>
      <c r="AO90" s="21"/>
      <c r="AP90" s="21"/>
      <c r="AQ90" s="21"/>
      <c r="AR90" s="21"/>
      <c r="AS90" s="21"/>
    </row>
    <row r="91" spans="39:45" s="38" customFormat="1" x14ac:dyDescent="0.2">
      <c r="AM91" s="149"/>
      <c r="AN91" s="21"/>
      <c r="AO91" s="21"/>
      <c r="AP91" s="21"/>
      <c r="AQ91" s="21"/>
      <c r="AR91" s="21"/>
      <c r="AS91" s="21"/>
    </row>
    <row r="92" spans="39:45" s="38" customFormat="1" x14ac:dyDescent="0.2">
      <c r="AM92" s="149"/>
      <c r="AN92" s="21"/>
      <c r="AO92" s="21"/>
      <c r="AP92" s="21"/>
      <c r="AQ92" s="21"/>
      <c r="AR92" s="21"/>
      <c r="AS92" s="21"/>
    </row>
    <row r="93" spans="39:45" s="38" customFormat="1" x14ac:dyDescent="0.2">
      <c r="AM93" s="149"/>
      <c r="AN93" s="21"/>
      <c r="AO93" s="21"/>
      <c r="AP93" s="21"/>
      <c r="AQ93" s="21"/>
      <c r="AR93" s="21"/>
      <c r="AS93" s="21"/>
    </row>
    <row r="94" spans="39:45" s="38" customFormat="1" x14ac:dyDescent="0.2">
      <c r="AM94" s="149"/>
      <c r="AN94" s="21"/>
      <c r="AO94" s="21"/>
      <c r="AP94" s="21"/>
      <c r="AQ94" s="21"/>
      <c r="AR94" s="21"/>
      <c r="AS94" s="21"/>
    </row>
    <row r="95" spans="39:45" s="38" customFormat="1" x14ac:dyDescent="0.2">
      <c r="AM95" s="149"/>
      <c r="AN95" s="21"/>
      <c r="AO95" s="21"/>
      <c r="AP95" s="21"/>
      <c r="AQ95" s="21"/>
      <c r="AR95" s="21"/>
      <c r="AS95" s="21"/>
    </row>
    <row r="96" spans="39:45" s="38" customFormat="1" x14ac:dyDescent="0.2">
      <c r="AM96" s="149"/>
      <c r="AN96" s="21"/>
      <c r="AO96" s="21"/>
      <c r="AP96" s="21"/>
      <c r="AQ96" s="21"/>
      <c r="AR96" s="21"/>
      <c r="AS96" s="21"/>
    </row>
    <row r="97" spans="39:45" s="38" customFormat="1" x14ac:dyDescent="0.2">
      <c r="AM97" s="149"/>
      <c r="AN97" s="21"/>
      <c r="AO97" s="21"/>
      <c r="AP97" s="21"/>
      <c r="AQ97" s="21"/>
      <c r="AR97" s="21"/>
      <c r="AS97" s="21"/>
    </row>
    <row r="98" spans="39:45" s="38" customFormat="1" x14ac:dyDescent="0.2">
      <c r="AM98" s="149"/>
      <c r="AN98" s="21"/>
      <c r="AO98" s="21"/>
      <c r="AP98" s="21"/>
      <c r="AQ98" s="21"/>
      <c r="AR98" s="21"/>
      <c r="AS98" s="21"/>
    </row>
    <row r="99" spans="39:45" s="38" customFormat="1" x14ac:dyDescent="0.2">
      <c r="AM99" s="149"/>
      <c r="AN99" s="21"/>
      <c r="AO99" s="21"/>
      <c r="AP99" s="21"/>
      <c r="AQ99" s="21"/>
      <c r="AR99" s="21"/>
      <c r="AS99" s="21"/>
    </row>
    <row r="100" spans="39:45" s="38" customFormat="1" x14ac:dyDescent="0.2">
      <c r="AM100" s="149"/>
      <c r="AN100" s="21"/>
      <c r="AO100" s="21"/>
      <c r="AP100" s="21"/>
      <c r="AQ100" s="21"/>
      <c r="AR100" s="21"/>
      <c r="AS100" s="21"/>
    </row>
    <row r="101" spans="39:45" s="38" customFormat="1" x14ac:dyDescent="0.2">
      <c r="AM101" s="149"/>
      <c r="AN101" s="21"/>
      <c r="AO101" s="21"/>
      <c r="AP101" s="21"/>
      <c r="AQ101" s="21"/>
      <c r="AR101" s="21"/>
      <c r="AS101" s="21"/>
    </row>
    <row r="102" spans="39:45" s="38" customFormat="1" x14ac:dyDescent="0.2">
      <c r="AM102" s="149"/>
      <c r="AN102" s="21"/>
      <c r="AO102" s="21"/>
      <c r="AP102" s="21"/>
      <c r="AQ102" s="21"/>
      <c r="AR102" s="21"/>
      <c r="AS102" s="21"/>
    </row>
    <row r="103" spans="39:45" s="38" customFormat="1" x14ac:dyDescent="0.2">
      <c r="AM103" s="149"/>
      <c r="AN103" s="21"/>
      <c r="AO103" s="21"/>
      <c r="AP103" s="21"/>
      <c r="AQ103" s="21"/>
      <c r="AR103" s="21"/>
      <c r="AS103" s="21"/>
    </row>
    <row r="104" spans="39:45" s="38" customFormat="1" x14ac:dyDescent="0.2">
      <c r="AM104" s="149"/>
      <c r="AN104" s="21"/>
      <c r="AO104" s="21"/>
      <c r="AP104" s="21"/>
      <c r="AQ104" s="21"/>
      <c r="AR104" s="21"/>
      <c r="AS104" s="21"/>
    </row>
    <row r="105" spans="39:45" s="38" customFormat="1" x14ac:dyDescent="0.2">
      <c r="AM105" s="149"/>
      <c r="AN105" s="21"/>
      <c r="AO105" s="21"/>
      <c r="AP105" s="21"/>
      <c r="AQ105" s="21"/>
      <c r="AR105" s="21"/>
      <c r="AS105" s="21"/>
    </row>
    <row r="106" spans="39:45" s="38" customFormat="1" x14ac:dyDescent="0.2">
      <c r="AM106" s="149"/>
      <c r="AN106" s="21"/>
      <c r="AO106" s="21"/>
      <c r="AP106" s="21"/>
      <c r="AQ106" s="21"/>
      <c r="AR106" s="21"/>
      <c r="AS106" s="21"/>
    </row>
    <row r="107" spans="39:45" s="38" customFormat="1" x14ac:dyDescent="0.2">
      <c r="AM107" s="149"/>
      <c r="AN107" s="21"/>
      <c r="AO107" s="21"/>
      <c r="AP107" s="21"/>
      <c r="AQ107" s="21"/>
      <c r="AR107" s="21"/>
      <c r="AS107" s="21"/>
    </row>
    <row r="108" spans="39:45" s="38" customFormat="1" x14ac:dyDescent="0.2">
      <c r="AM108" s="149"/>
      <c r="AN108" s="21"/>
      <c r="AO108" s="21"/>
      <c r="AP108" s="21"/>
      <c r="AQ108" s="21"/>
      <c r="AR108" s="21"/>
      <c r="AS108" s="21"/>
    </row>
    <row r="109" spans="39:45" s="38" customFormat="1" x14ac:dyDescent="0.2">
      <c r="AM109" s="149"/>
      <c r="AN109" s="21"/>
      <c r="AO109" s="21"/>
      <c r="AP109" s="21"/>
      <c r="AQ109" s="21"/>
      <c r="AR109" s="21"/>
      <c r="AS109" s="21"/>
    </row>
    <row r="110" spans="39:45" s="38" customFormat="1" x14ac:dyDescent="0.2">
      <c r="AM110" s="149"/>
      <c r="AN110" s="21"/>
      <c r="AO110" s="21"/>
      <c r="AP110" s="21"/>
      <c r="AQ110" s="21"/>
      <c r="AR110" s="21"/>
      <c r="AS110" s="21"/>
    </row>
    <row r="111" spans="39:45" s="38" customFormat="1" x14ac:dyDescent="0.2">
      <c r="AM111" s="149"/>
      <c r="AN111" s="21"/>
      <c r="AO111" s="21"/>
      <c r="AP111" s="21"/>
      <c r="AQ111" s="21"/>
      <c r="AR111" s="21"/>
      <c r="AS111" s="21"/>
    </row>
    <row r="112" spans="39:45" s="38" customFormat="1" x14ac:dyDescent="0.2">
      <c r="AM112" s="149"/>
      <c r="AN112" s="21"/>
      <c r="AO112" s="21"/>
      <c r="AP112" s="21"/>
      <c r="AQ112" s="21"/>
      <c r="AR112" s="21"/>
      <c r="AS112" s="21"/>
    </row>
    <row r="113" spans="39:45" s="38" customFormat="1" x14ac:dyDescent="0.2">
      <c r="AM113" s="149"/>
      <c r="AN113" s="21"/>
      <c r="AO113" s="21"/>
      <c r="AP113" s="21"/>
      <c r="AQ113" s="21"/>
      <c r="AR113" s="21"/>
      <c r="AS113" s="21"/>
    </row>
    <row r="114" spans="39:45" s="38" customFormat="1" x14ac:dyDescent="0.2">
      <c r="AM114" s="149"/>
      <c r="AN114" s="21"/>
      <c r="AO114" s="21"/>
      <c r="AP114" s="21"/>
      <c r="AQ114" s="21"/>
      <c r="AR114" s="21"/>
      <c r="AS114" s="21"/>
    </row>
    <row r="115" spans="39:45" s="38" customFormat="1" x14ac:dyDescent="0.2">
      <c r="AM115" s="149"/>
      <c r="AN115" s="21"/>
      <c r="AO115" s="21"/>
      <c r="AP115" s="21"/>
      <c r="AQ115" s="21"/>
      <c r="AR115" s="21"/>
      <c r="AS115" s="21"/>
    </row>
    <row r="116" spans="39:45" s="38" customFormat="1" x14ac:dyDescent="0.2">
      <c r="AM116" s="149"/>
      <c r="AN116" s="21"/>
      <c r="AO116" s="21"/>
      <c r="AP116" s="21"/>
      <c r="AQ116" s="21"/>
      <c r="AR116" s="21"/>
      <c r="AS116" s="21"/>
    </row>
    <row r="117" spans="39:45" s="38" customFormat="1" x14ac:dyDescent="0.2">
      <c r="AM117" s="149"/>
      <c r="AN117" s="21"/>
      <c r="AO117" s="21"/>
      <c r="AP117" s="21"/>
      <c r="AQ117" s="21"/>
      <c r="AR117" s="21"/>
      <c r="AS117" s="21"/>
    </row>
    <row r="118" spans="39:45" s="38" customFormat="1" x14ac:dyDescent="0.2">
      <c r="AM118" s="149"/>
      <c r="AN118" s="21"/>
      <c r="AO118" s="21"/>
      <c r="AP118" s="21"/>
      <c r="AQ118" s="21"/>
      <c r="AR118" s="21"/>
      <c r="AS118" s="21"/>
    </row>
    <row r="119" spans="39:45" s="38" customFormat="1" x14ac:dyDescent="0.2">
      <c r="AM119" s="149"/>
      <c r="AN119" s="21"/>
      <c r="AO119" s="21"/>
      <c r="AP119" s="21"/>
      <c r="AQ119" s="21"/>
      <c r="AR119" s="21"/>
      <c r="AS119" s="21"/>
    </row>
    <row r="120" spans="39:45" s="38" customFormat="1" x14ac:dyDescent="0.2">
      <c r="AM120" s="149"/>
      <c r="AN120" s="21"/>
      <c r="AO120" s="21"/>
      <c r="AP120" s="21"/>
      <c r="AQ120" s="21"/>
      <c r="AR120" s="21"/>
      <c r="AS120" s="21"/>
    </row>
    <row r="121" spans="39:45" s="38" customFormat="1" x14ac:dyDescent="0.2">
      <c r="AM121" s="149"/>
      <c r="AN121" s="21"/>
      <c r="AO121" s="21"/>
      <c r="AP121" s="21"/>
      <c r="AQ121" s="21"/>
      <c r="AR121" s="21"/>
      <c r="AS121" s="21"/>
    </row>
    <row r="122" spans="39:45" s="38" customFormat="1" x14ac:dyDescent="0.2">
      <c r="AM122" s="149"/>
      <c r="AN122" s="21"/>
      <c r="AO122" s="21"/>
      <c r="AP122" s="21"/>
      <c r="AQ122" s="21"/>
      <c r="AR122" s="21"/>
      <c r="AS122" s="21"/>
    </row>
    <row r="123" spans="39:45" s="38" customFormat="1" x14ac:dyDescent="0.2">
      <c r="AM123" s="149"/>
      <c r="AN123" s="21"/>
      <c r="AO123" s="21"/>
      <c r="AP123" s="21"/>
      <c r="AQ123" s="21"/>
      <c r="AR123" s="21"/>
      <c r="AS123" s="21"/>
    </row>
    <row r="124" spans="39:45" s="38" customFormat="1" x14ac:dyDescent="0.2">
      <c r="AM124" s="149"/>
      <c r="AN124" s="21"/>
      <c r="AO124" s="21"/>
      <c r="AP124" s="21"/>
      <c r="AQ124" s="21"/>
      <c r="AR124" s="21"/>
      <c r="AS124" s="21"/>
    </row>
    <row r="125" spans="39:45" s="38" customFormat="1" x14ac:dyDescent="0.2">
      <c r="AM125" s="149"/>
      <c r="AN125" s="21"/>
      <c r="AO125" s="21"/>
      <c r="AP125" s="21"/>
      <c r="AQ125" s="21"/>
      <c r="AR125" s="21"/>
      <c r="AS125" s="21"/>
    </row>
    <row r="126" spans="39:45" s="38" customFormat="1" x14ac:dyDescent="0.2">
      <c r="AM126" s="149"/>
      <c r="AN126" s="21"/>
      <c r="AO126" s="21"/>
      <c r="AP126" s="21"/>
      <c r="AQ126" s="21"/>
      <c r="AR126" s="21"/>
      <c r="AS126" s="21"/>
    </row>
    <row r="127" spans="39:45" s="38" customFormat="1" x14ac:dyDescent="0.2">
      <c r="AM127" s="149"/>
      <c r="AN127" s="21"/>
      <c r="AO127" s="21"/>
      <c r="AP127" s="21"/>
      <c r="AQ127" s="21"/>
      <c r="AR127" s="21"/>
      <c r="AS127" s="21"/>
    </row>
    <row r="128" spans="39:45" s="38" customFormat="1" x14ac:dyDescent="0.2">
      <c r="AM128" s="149"/>
      <c r="AN128" s="21"/>
      <c r="AO128" s="21"/>
      <c r="AP128" s="21"/>
      <c r="AQ128" s="21"/>
      <c r="AR128" s="21"/>
      <c r="AS128" s="21"/>
    </row>
    <row r="129" spans="39:45" s="38" customFormat="1" x14ac:dyDescent="0.2">
      <c r="AM129" s="149"/>
      <c r="AN129" s="21"/>
      <c r="AO129" s="21"/>
      <c r="AP129" s="21"/>
      <c r="AQ129" s="21"/>
      <c r="AR129" s="21"/>
      <c r="AS129" s="21"/>
    </row>
    <row r="130" spans="39:45" s="38" customFormat="1" x14ac:dyDescent="0.2">
      <c r="AM130" s="149"/>
      <c r="AN130" s="21"/>
      <c r="AO130" s="21"/>
      <c r="AP130" s="21"/>
      <c r="AQ130" s="21"/>
      <c r="AR130" s="21"/>
      <c r="AS130" s="21"/>
    </row>
    <row r="131" spans="39:45" s="38" customFormat="1" x14ac:dyDescent="0.2">
      <c r="AM131" s="149"/>
      <c r="AN131" s="21"/>
      <c r="AO131" s="21"/>
      <c r="AP131" s="21"/>
      <c r="AQ131" s="21"/>
      <c r="AR131" s="21"/>
      <c r="AS131" s="21"/>
    </row>
    <row r="132" spans="39:45" s="38" customFormat="1" x14ac:dyDescent="0.2">
      <c r="AM132" s="149"/>
      <c r="AN132" s="21"/>
      <c r="AO132" s="21"/>
      <c r="AP132" s="21"/>
      <c r="AQ132" s="21"/>
      <c r="AR132" s="21"/>
      <c r="AS132" s="21"/>
    </row>
    <row r="133" spans="39:45" s="38" customFormat="1" x14ac:dyDescent="0.2">
      <c r="AM133" s="149"/>
      <c r="AN133" s="21"/>
      <c r="AO133" s="21"/>
      <c r="AP133" s="21"/>
      <c r="AQ133" s="21"/>
      <c r="AR133" s="21"/>
      <c r="AS133" s="21"/>
    </row>
    <row r="134" spans="39:45" s="38" customFormat="1" x14ac:dyDescent="0.2">
      <c r="AM134" s="149"/>
      <c r="AN134" s="21"/>
      <c r="AO134" s="21"/>
      <c r="AP134" s="21"/>
      <c r="AQ134" s="21"/>
      <c r="AR134" s="21"/>
      <c r="AS134" s="21"/>
    </row>
    <row r="135" spans="39:45" s="38" customFormat="1" x14ac:dyDescent="0.2">
      <c r="AM135" s="149"/>
      <c r="AN135" s="21"/>
      <c r="AO135" s="21"/>
      <c r="AP135" s="21"/>
      <c r="AQ135" s="21"/>
      <c r="AR135" s="21"/>
      <c r="AS135" s="21"/>
    </row>
    <row r="136" spans="39:45" s="38" customFormat="1" x14ac:dyDescent="0.2">
      <c r="AM136" s="149"/>
      <c r="AN136" s="21"/>
      <c r="AO136" s="21"/>
      <c r="AP136" s="21"/>
      <c r="AQ136" s="21"/>
      <c r="AR136" s="21"/>
      <c r="AS136" s="21"/>
    </row>
    <row r="137" spans="39:45" s="38" customFormat="1" x14ac:dyDescent="0.2">
      <c r="AM137" s="149"/>
      <c r="AN137" s="21"/>
      <c r="AO137" s="21"/>
      <c r="AP137" s="21"/>
      <c r="AQ137" s="21"/>
      <c r="AR137" s="21"/>
      <c r="AS137" s="21"/>
    </row>
    <row r="138" spans="39:45" s="38" customFormat="1" x14ac:dyDescent="0.2">
      <c r="AM138" s="149"/>
      <c r="AN138" s="21"/>
      <c r="AO138" s="21"/>
      <c r="AP138" s="21"/>
      <c r="AQ138" s="21"/>
      <c r="AR138" s="21"/>
      <c r="AS138" s="21"/>
    </row>
    <row r="139" spans="39:45" s="38" customFormat="1" x14ac:dyDescent="0.2">
      <c r="AM139" s="149"/>
      <c r="AN139" s="21"/>
      <c r="AO139" s="21"/>
      <c r="AP139" s="21"/>
      <c r="AQ139" s="21"/>
      <c r="AR139" s="21"/>
      <c r="AS139" s="21"/>
    </row>
    <row r="140" spans="39:45" s="38" customFormat="1" x14ac:dyDescent="0.2">
      <c r="AM140" s="149"/>
      <c r="AN140" s="21"/>
      <c r="AO140" s="21"/>
      <c r="AP140" s="21"/>
      <c r="AQ140" s="21"/>
      <c r="AR140" s="21"/>
      <c r="AS140" s="21"/>
    </row>
    <row r="141" spans="39:45" s="38" customFormat="1" x14ac:dyDescent="0.2">
      <c r="AM141" s="149"/>
      <c r="AN141" s="21"/>
      <c r="AO141" s="21"/>
      <c r="AP141" s="21"/>
      <c r="AQ141" s="21"/>
      <c r="AR141" s="21"/>
      <c r="AS141" s="21"/>
    </row>
    <row r="142" spans="39:45" s="38" customFormat="1" x14ac:dyDescent="0.2">
      <c r="AM142" s="149"/>
      <c r="AN142" s="21"/>
      <c r="AO142" s="21"/>
      <c r="AP142" s="21"/>
      <c r="AQ142" s="21"/>
      <c r="AR142" s="21"/>
      <c r="AS142" s="21"/>
    </row>
    <row r="143" spans="39:45" s="38" customFormat="1" x14ac:dyDescent="0.2">
      <c r="AM143" s="149"/>
      <c r="AN143" s="21"/>
      <c r="AO143" s="21"/>
      <c r="AP143" s="21"/>
      <c r="AQ143" s="21"/>
      <c r="AR143" s="21"/>
      <c r="AS143" s="21"/>
    </row>
    <row r="144" spans="39:45" s="38" customFormat="1" x14ac:dyDescent="0.2">
      <c r="AM144" s="149"/>
      <c r="AN144" s="21"/>
      <c r="AO144" s="21"/>
      <c r="AP144" s="21"/>
      <c r="AQ144" s="21"/>
      <c r="AR144" s="21"/>
      <c r="AS144" s="21"/>
    </row>
    <row r="145" spans="39:45" s="38" customFormat="1" x14ac:dyDescent="0.2">
      <c r="AM145" s="149"/>
      <c r="AN145" s="21"/>
      <c r="AO145" s="21"/>
      <c r="AP145" s="21"/>
      <c r="AQ145" s="21"/>
      <c r="AR145" s="21"/>
      <c r="AS145" s="21"/>
    </row>
    <row r="146" spans="39:45" s="38" customFormat="1" x14ac:dyDescent="0.2">
      <c r="AM146" s="149"/>
      <c r="AN146" s="21"/>
      <c r="AO146" s="21"/>
      <c r="AP146" s="21"/>
      <c r="AQ146" s="21"/>
      <c r="AR146" s="21"/>
      <c r="AS146" s="21"/>
    </row>
    <row r="147" spans="39:45" s="38" customFormat="1" x14ac:dyDescent="0.2">
      <c r="AM147" s="149"/>
      <c r="AN147" s="21"/>
      <c r="AO147" s="21"/>
      <c r="AP147" s="21"/>
      <c r="AQ147" s="21"/>
      <c r="AR147" s="21"/>
      <c r="AS147" s="21"/>
    </row>
    <row r="148" spans="39:45" s="38" customFormat="1" x14ac:dyDescent="0.2">
      <c r="AM148" s="149"/>
      <c r="AN148" s="21"/>
      <c r="AO148" s="21"/>
      <c r="AP148" s="21"/>
      <c r="AQ148" s="21"/>
      <c r="AR148" s="21"/>
      <c r="AS148" s="21"/>
    </row>
    <row r="149" spans="39:45" s="38" customFormat="1" x14ac:dyDescent="0.2">
      <c r="AM149" s="149"/>
      <c r="AN149" s="21"/>
      <c r="AO149" s="21"/>
      <c r="AP149" s="21"/>
      <c r="AQ149" s="21"/>
      <c r="AR149" s="21"/>
      <c r="AS149" s="21"/>
    </row>
    <row r="150" spans="39:45" s="38" customFormat="1" x14ac:dyDescent="0.2">
      <c r="AM150" s="149"/>
      <c r="AN150" s="21"/>
      <c r="AO150" s="21"/>
      <c r="AP150" s="21"/>
      <c r="AQ150" s="21"/>
      <c r="AR150" s="21"/>
      <c r="AS150" s="21"/>
    </row>
    <row r="151" spans="39:45" s="38" customFormat="1" x14ac:dyDescent="0.2">
      <c r="AM151" s="149"/>
      <c r="AN151" s="21"/>
      <c r="AO151" s="21"/>
      <c r="AP151" s="21"/>
      <c r="AQ151" s="21"/>
      <c r="AR151" s="21"/>
      <c r="AS151" s="21"/>
    </row>
    <row r="152" spans="39:45" s="38" customFormat="1" x14ac:dyDescent="0.2">
      <c r="AM152" s="149"/>
      <c r="AN152" s="21"/>
      <c r="AO152" s="21"/>
      <c r="AP152" s="21"/>
      <c r="AQ152" s="21"/>
      <c r="AR152" s="21"/>
      <c r="AS152" s="21"/>
    </row>
    <row r="153" spans="39:45" s="38" customFormat="1" x14ac:dyDescent="0.2">
      <c r="AM153" s="149"/>
      <c r="AN153" s="21"/>
      <c r="AO153" s="21"/>
      <c r="AP153" s="21"/>
      <c r="AQ153" s="21"/>
      <c r="AR153" s="21"/>
      <c r="AS153" s="21"/>
    </row>
    <row r="154" spans="39:45" s="38" customFormat="1" x14ac:dyDescent="0.2">
      <c r="AM154" s="149"/>
      <c r="AN154" s="21"/>
      <c r="AO154" s="21"/>
      <c r="AP154" s="21"/>
      <c r="AQ154" s="21"/>
      <c r="AR154" s="21"/>
      <c r="AS154" s="21"/>
    </row>
    <row r="155" spans="39:45" s="38" customFormat="1" x14ac:dyDescent="0.2">
      <c r="AM155" s="149"/>
      <c r="AN155" s="21"/>
      <c r="AO155" s="21"/>
      <c r="AP155" s="21"/>
      <c r="AQ155" s="21"/>
      <c r="AR155" s="21"/>
      <c r="AS155" s="21"/>
    </row>
    <row r="156" spans="39:45" s="38" customFormat="1" x14ac:dyDescent="0.2">
      <c r="AM156" s="149"/>
      <c r="AN156" s="21"/>
      <c r="AO156" s="21"/>
      <c r="AP156" s="21"/>
      <c r="AQ156" s="21"/>
      <c r="AR156" s="21"/>
      <c r="AS156" s="21"/>
    </row>
    <row r="157" spans="39:45" s="38" customFormat="1" x14ac:dyDescent="0.2">
      <c r="AM157" s="149"/>
      <c r="AN157" s="21"/>
      <c r="AO157" s="21"/>
      <c r="AP157" s="21"/>
      <c r="AQ157" s="21"/>
      <c r="AR157" s="21"/>
      <c r="AS157" s="21"/>
    </row>
    <row r="158" spans="39:45" s="38" customFormat="1" x14ac:dyDescent="0.2">
      <c r="AM158" s="149"/>
      <c r="AN158" s="21"/>
      <c r="AO158" s="21"/>
      <c r="AP158" s="21"/>
      <c r="AQ158" s="21"/>
      <c r="AR158" s="21"/>
      <c r="AS158" s="21"/>
    </row>
    <row r="159" spans="39:45" s="38" customFormat="1" x14ac:dyDescent="0.2">
      <c r="AM159" s="149"/>
      <c r="AN159" s="21"/>
      <c r="AO159" s="21"/>
      <c r="AP159" s="21"/>
      <c r="AQ159" s="21"/>
      <c r="AR159" s="21"/>
      <c r="AS159" s="21"/>
    </row>
    <row r="160" spans="39:45" s="38" customFormat="1" x14ac:dyDescent="0.2">
      <c r="AM160" s="149"/>
      <c r="AN160" s="21"/>
      <c r="AO160" s="21"/>
      <c r="AP160" s="21"/>
      <c r="AQ160" s="21"/>
      <c r="AR160" s="21"/>
      <c r="AS160" s="21"/>
    </row>
    <row r="161" spans="39:45" s="38" customFormat="1" x14ac:dyDescent="0.2">
      <c r="AM161" s="149"/>
      <c r="AN161" s="21"/>
      <c r="AO161" s="21"/>
      <c r="AP161" s="21"/>
      <c r="AQ161" s="21"/>
      <c r="AR161" s="21"/>
      <c r="AS161" s="21"/>
    </row>
    <row r="162" spans="39:45" s="38" customFormat="1" x14ac:dyDescent="0.2">
      <c r="AM162" s="149"/>
      <c r="AN162" s="21"/>
      <c r="AO162" s="21"/>
      <c r="AP162" s="21"/>
      <c r="AQ162" s="21"/>
      <c r="AR162" s="21"/>
      <c r="AS162" s="21"/>
    </row>
    <row r="163" spans="39:45" s="38" customFormat="1" x14ac:dyDescent="0.2">
      <c r="AM163" s="149"/>
      <c r="AN163" s="21"/>
      <c r="AO163" s="21"/>
      <c r="AP163" s="21"/>
      <c r="AQ163" s="21"/>
      <c r="AR163" s="21"/>
      <c r="AS163" s="21"/>
    </row>
    <row r="164" spans="39:45" s="38" customFormat="1" x14ac:dyDescent="0.2">
      <c r="AM164" s="149"/>
      <c r="AN164" s="21"/>
      <c r="AO164" s="21"/>
      <c r="AP164" s="21"/>
      <c r="AQ164" s="21"/>
      <c r="AR164" s="21"/>
      <c r="AS164" s="21"/>
    </row>
    <row r="165" spans="39:45" s="38" customFormat="1" x14ac:dyDescent="0.2">
      <c r="AM165" s="149"/>
      <c r="AN165" s="21"/>
      <c r="AO165" s="21"/>
      <c r="AP165" s="21"/>
      <c r="AQ165" s="21"/>
      <c r="AR165" s="21"/>
      <c r="AS165" s="21"/>
    </row>
    <row r="166" spans="39:45" s="38" customFormat="1" x14ac:dyDescent="0.2">
      <c r="AM166" s="149"/>
      <c r="AN166" s="21"/>
      <c r="AO166" s="21"/>
      <c r="AP166" s="21"/>
      <c r="AQ166" s="21"/>
      <c r="AR166" s="21"/>
      <c r="AS166" s="21"/>
    </row>
    <row r="167" spans="39:45" s="38" customFormat="1" x14ac:dyDescent="0.2">
      <c r="AM167" s="149"/>
      <c r="AN167" s="21"/>
      <c r="AO167" s="21"/>
      <c r="AP167" s="21"/>
      <c r="AQ167" s="21"/>
      <c r="AR167" s="21"/>
      <c r="AS167" s="21"/>
    </row>
    <row r="168" spans="39:45" s="38" customFormat="1" x14ac:dyDescent="0.2">
      <c r="AM168" s="149"/>
      <c r="AN168" s="21"/>
      <c r="AO168" s="21"/>
      <c r="AP168" s="21"/>
      <c r="AQ168" s="21"/>
      <c r="AR168" s="21"/>
      <c r="AS168" s="21"/>
    </row>
    <row r="169" spans="39:45" s="38" customFormat="1" x14ac:dyDescent="0.2">
      <c r="AM169" s="149"/>
      <c r="AN169" s="21"/>
      <c r="AO169" s="21"/>
      <c r="AP169" s="21"/>
      <c r="AQ169" s="21"/>
      <c r="AR169" s="21"/>
      <c r="AS169" s="21"/>
    </row>
    <row r="170" spans="39:45" s="38" customFormat="1" x14ac:dyDescent="0.2">
      <c r="AM170" s="149"/>
      <c r="AN170" s="21"/>
      <c r="AO170" s="21"/>
      <c r="AP170" s="21"/>
      <c r="AQ170" s="21"/>
      <c r="AR170" s="21"/>
      <c r="AS170" s="21"/>
    </row>
    <row r="171" spans="39:45" s="38" customFormat="1" x14ac:dyDescent="0.2">
      <c r="AM171" s="149"/>
      <c r="AN171" s="21"/>
      <c r="AO171" s="21"/>
      <c r="AP171" s="21"/>
      <c r="AQ171" s="21"/>
      <c r="AR171" s="21"/>
      <c r="AS171" s="21"/>
    </row>
    <row r="172" spans="39:45" s="38" customFormat="1" x14ac:dyDescent="0.2">
      <c r="AM172" s="149"/>
      <c r="AN172" s="21"/>
      <c r="AO172" s="21"/>
      <c r="AP172" s="21"/>
      <c r="AQ172" s="21"/>
      <c r="AR172" s="21"/>
      <c r="AS172" s="21"/>
    </row>
    <row r="173" spans="39:45" s="38" customFormat="1" x14ac:dyDescent="0.2">
      <c r="AM173" s="149"/>
      <c r="AN173" s="21"/>
      <c r="AO173" s="21"/>
      <c r="AP173" s="21"/>
      <c r="AQ173" s="21"/>
      <c r="AR173" s="21"/>
      <c r="AS173" s="21"/>
    </row>
    <row r="174" spans="39:45" s="38" customFormat="1" x14ac:dyDescent="0.2">
      <c r="AM174" s="149"/>
      <c r="AN174" s="21"/>
      <c r="AO174" s="21"/>
      <c r="AP174" s="21"/>
      <c r="AQ174" s="21"/>
      <c r="AR174" s="21"/>
      <c r="AS174" s="21"/>
    </row>
    <row r="175" spans="39:45" s="38" customFormat="1" x14ac:dyDescent="0.2">
      <c r="AM175" s="149"/>
      <c r="AN175" s="21"/>
      <c r="AO175" s="21"/>
      <c r="AP175" s="21"/>
      <c r="AQ175" s="21"/>
      <c r="AR175" s="21"/>
      <c r="AS175" s="21"/>
    </row>
    <row r="176" spans="39:45" s="38" customFormat="1" x14ac:dyDescent="0.2">
      <c r="AM176" s="149"/>
      <c r="AN176" s="21"/>
      <c r="AO176" s="21"/>
      <c r="AP176" s="21"/>
      <c r="AQ176" s="21"/>
      <c r="AR176" s="21"/>
      <c r="AS176" s="21"/>
    </row>
    <row r="177" spans="39:45" s="38" customFormat="1" x14ac:dyDescent="0.2">
      <c r="AM177" s="149"/>
      <c r="AN177" s="21"/>
      <c r="AO177" s="21"/>
      <c r="AP177" s="21"/>
      <c r="AQ177" s="21"/>
      <c r="AR177" s="21"/>
      <c r="AS177" s="21"/>
    </row>
    <row r="178" spans="39:45" s="38" customFormat="1" x14ac:dyDescent="0.2">
      <c r="AM178" s="149"/>
      <c r="AN178" s="21"/>
      <c r="AO178" s="21"/>
      <c r="AP178" s="21"/>
      <c r="AQ178" s="21"/>
      <c r="AR178" s="21"/>
      <c r="AS178" s="21"/>
    </row>
    <row r="179" spans="39:45" s="38" customFormat="1" x14ac:dyDescent="0.2">
      <c r="AM179" s="149"/>
      <c r="AN179" s="21"/>
      <c r="AO179" s="21"/>
      <c r="AP179" s="21"/>
      <c r="AQ179" s="21"/>
      <c r="AR179" s="21"/>
      <c r="AS179" s="21"/>
    </row>
    <row r="180" spans="39:45" s="38" customFormat="1" x14ac:dyDescent="0.2">
      <c r="AM180" s="149"/>
      <c r="AN180" s="21"/>
      <c r="AO180" s="21"/>
      <c r="AP180" s="21"/>
      <c r="AQ180" s="21"/>
      <c r="AR180" s="21"/>
      <c r="AS180" s="21"/>
    </row>
    <row r="181" spans="39:45" s="38" customFormat="1" x14ac:dyDescent="0.2">
      <c r="AM181" s="149"/>
      <c r="AN181" s="21"/>
      <c r="AO181" s="21"/>
      <c r="AP181" s="21"/>
      <c r="AQ181" s="21"/>
      <c r="AR181" s="21"/>
      <c r="AS181" s="21"/>
    </row>
    <row r="182" spans="39:45" s="38" customFormat="1" x14ac:dyDescent="0.2">
      <c r="AM182" s="149"/>
      <c r="AN182" s="21"/>
      <c r="AO182" s="21"/>
      <c r="AP182" s="21"/>
      <c r="AQ182" s="21"/>
      <c r="AR182" s="21"/>
      <c r="AS182" s="21"/>
    </row>
    <row r="183" spans="39:45" s="38" customFormat="1" x14ac:dyDescent="0.2">
      <c r="AM183" s="149"/>
      <c r="AN183" s="21"/>
      <c r="AO183" s="21"/>
      <c r="AP183" s="21"/>
      <c r="AQ183" s="21"/>
      <c r="AR183" s="21"/>
      <c r="AS183" s="21"/>
    </row>
    <row r="184" spans="39:45" s="38" customFormat="1" x14ac:dyDescent="0.2">
      <c r="AM184" s="149"/>
      <c r="AN184" s="21"/>
      <c r="AO184" s="21"/>
      <c r="AP184" s="21"/>
      <c r="AQ184" s="21"/>
      <c r="AR184" s="21"/>
      <c r="AS184" s="21"/>
    </row>
    <row r="185" spans="39:45" s="38" customFormat="1" x14ac:dyDescent="0.2">
      <c r="AM185" s="149"/>
      <c r="AN185" s="21"/>
      <c r="AO185" s="21"/>
      <c r="AP185" s="21"/>
      <c r="AQ185" s="21"/>
      <c r="AR185" s="21"/>
      <c r="AS185" s="21"/>
    </row>
    <row r="186" spans="39:45" s="38" customFormat="1" x14ac:dyDescent="0.2">
      <c r="AM186" s="149"/>
      <c r="AN186" s="21"/>
      <c r="AO186" s="21"/>
      <c r="AP186" s="21"/>
      <c r="AQ186" s="21"/>
      <c r="AR186" s="21"/>
      <c r="AS186" s="21"/>
    </row>
    <row r="187" spans="39:45" s="38" customFormat="1" x14ac:dyDescent="0.2">
      <c r="AM187" s="149"/>
      <c r="AN187" s="21"/>
      <c r="AO187" s="21"/>
      <c r="AP187" s="21"/>
      <c r="AQ187" s="21"/>
      <c r="AR187" s="21"/>
      <c r="AS187" s="21"/>
    </row>
    <row r="188" spans="39:45" s="38" customFormat="1" x14ac:dyDescent="0.2">
      <c r="AM188" s="149"/>
      <c r="AN188" s="21"/>
      <c r="AO188" s="21"/>
      <c r="AP188" s="21"/>
      <c r="AQ188" s="21"/>
      <c r="AR188" s="21"/>
      <c r="AS188" s="21"/>
    </row>
    <row r="189" spans="39:45" s="38" customFormat="1" x14ac:dyDescent="0.2">
      <c r="AM189" s="149"/>
      <c r="AN189" s="21"/>
      <c r="AO189" s="21"/>
      <c r="AP189" s="21"/>
      <c r="AQ189" s="21"/>
      <c r="AR189" s="21"/>
      <c r="AS189" s="21"/>
    </row>
    <row r="190" spans="39:45" s="38" customFormat="1" x14ac:dyDescent="0.2">
      <c r="AM190" s="149"/>
      <c r="AN190" s="21"/>
      <c r="AO190" s="21"/>
      <c r="AP190" s="21"/>
      <c r="AQ190" s="21"/>
      <c r="AR190" s="21"/>
      <c r="AS190" s="21"/>
    </row>
    <row r="191" spans="39:45" s="38" customFormat="1" x14ac:dyDescent="0.2">
      <c r="AM191" s="149"/>
      <c r="AN191" s="21"/>
      <c r="AO191" s="21"/>
      <c r="AP191" s="21"/>
      <c r="AQ191" s="21"/>
      <c r="AR191" s="21"/>
      <c r="AS191" s="21"/>
    </row>
    <row r="192" spans="39:45" s="38" customFormat="1" x14ac:dyDescent="0.2">
      <c r="AM192" s="149"/>
      <c r="AN192" s="21"/>
      <c r="AO192" s="21"/>
      <c r="AP192" s="21"/>
      <c r="AQ192" s="21"/>
      <c r="AR192" s="21"/>
      <c r="AS192" s="21"/>
    </row>
    <row r="193" spans="39:45" s="38" customFormat="1" x14ac:dyDescent="0.2">
      <c r="AM193" s="149"/>
      <c r="AN193" s="21"/>
      <c r="AO193" s="21"/>
      <c r="AP193" s="21"/>
      <c r="AQ193" s="21"/>
      <c r="AR193" s="21"/>
      <c r="AS193" s="21"/>
    </row>
    <row r="194" spans="39:45" s="38" customFormat="1" x14ac:dyDescent="0.2">
      <c r="AM194" s="149"/>
      <c r="AN194" s="21"/>
      <c r="AO194" s="21"/>
      <c r="AP194" s="21"/>
      <c r="AQ194" s="21"/>
      <c r="AR194" s="21"/>
      <c r="AS194" s="21"/>
    </row>
    <row r="195" spans="39:45" s="38" customFormat="1" x14ac:dyDescent="0.2">
      <c r="AM195" s="149"/>
      <c r="AN195" s="21"/>
      <c r="AO195" s="21"/>
      <c r="AP195" s="21"/>
      <c r="AQ195" s="21"/>
      <c r="AR195" s="21"/>
      <c r="AS195" s="21"/>
    </row>
    <row r="196" spans="39:45" s="38" customFormat="1" x14ac:dyDescent="0.2">
      <c r="AM196" s="149"/>
      <c r="AN196" s="21"/>
      <c r="AO196" s="21"/>
      <c r="AP196" s="21"/>
      <c r="AQ196" s="21"/>
      <c r="AR196" s="21"/>
      <c r="AS196" s="21"/>
    </row>
    <row r="197" spans="39:45" s="38" customFormat="1" x14ac:dyDescent="0.2">
      <c r="AM197" s="149"/>
      <c r="AN197" s="21"/>
      <c r="AO197" s="21"/>
      <c r="AP197" s="21"/>
      <c r="AQ197" s="21"/>
      <c r="AR197" s="21"/>
      <c r="AS197" s="21"/>
    </row>
    <row r="198" spans="39:45" s="38" customFormat="1" x14ac:dyDescent="0.2">
      <c r="AM198" s="149"/>
      <c r="AN198" s="21"/>
      <c r="AO198" s="21"/>
      <c r="AP198" s="21"/>
      <c r="AQ198" s="21"/>
      <c r="AR198" s="21"/>
      <c r="AS198" s="21"/>
    </row>
    <row r="199" spans="39:45" s="38" customFormat="1" x14ac:dyDescent="0.2">
      <c r="AM199" s="149"/>
      <c r="AN199" s="21"/>
      <c r="AO199" s="21"/>
      <c r="AP199" s="21"/>
      <c r="AQ199" s="21"/>
      <c r="AR199" s="21"/>
      <c r="AS199" s="21"/>
    </row>
  </sheetData>
  <sheetProtection password="CA13" sheet="1" selectLockedCells="1"/>
  <mergeCells count="203">
    <mergeCell ref="AE2:AG2"/>
    <mergeCell ref="AA10:AE10"/>
    <mergeCell ref="L6:O6"/>
    <mergeCell ref="L7:O7"/>
    <mergeCell ref="E6:J6"/>
    <mergeCell ref="AJ4:AL4"/>
    <mergeCell ref="AA3:AA4"/>
    <mergeCell ref="AJ2:AL2"/>
    <mergeCell ref="AD7:AF7"/>
    <mergeCell ref="AD5:AG5"/>
    <mergeCell ref="AH8:AL8"/>
    <mergeCell ref="AD6:AF6"/>
    <mergeCell ref="AD3:AG4"/>
    <mergeCell ref="B10:J10"/>
    <mergeCell ref="AQ21:AR21"/>
    <mergeCell ref="AB20:AB21"/>
    <mergeCell ref="AC20:AC21"/>
    <mergeCell ref="AF20:AF21"/>
    <mergeCell ref="B49:G49"/>
    <mergeCell ref="I49:O49"/>
    <mergeCell ref="B50:G50"/>
    <mergeCell ref="N47:O47"/>
    <mergeCell ref="N48:O48"/>
    <mergeCell ref="J48:L48"/>
    <mergeCell ref="J47:L47"/>
    <mergeCell ref="D48:H48"/>
    <mergeCell ref="D47:H47"/>
    <mergeCell ref="I50:M50"/>
    <mergeCell ref="AL20:AL21"/>
    <mergeCell ref="Z20:Z21"/>
    <mergeCell ref="AA20:AA21"/>
    <mergeCell ref="C18:C21"/>
    <mergeCell ref="D14:G18"/>
    <mergeCell ref="D21:G21"/>
    <mergeCell ref="D19:G20"/>
    <mergeCell ref="M14:O16"/>
    <mergeCell ref="J18:L18"/>
    <mergeCell ref="J16:L16"/>
    <mergeCell ref="X50:Y50"/>
    <mergeCell ref="X43:Y43"/>
    <mergeCell ref="Q46:R46"/>
    <mergeCell ref="Q43:R43"/>
    <mergeCell ref="Q45:R45"/>
    <mergeCell ref="X14:Y21"/>
    <mergeCell ref="X47:Y47"/>
    <mergeCell ref="X40:Y40"/>
    <mergeCell ref="X44:Y44"/>
    <mergeCell ref="X41:Y41"/>
    <mergeCell ref="X39:Y39"/>
    <mergeCell ref="X38:Y38"/>
    <mergeCell ref="D45:H45"/>
    <mergeCell ref="D46:H46"/>
    <mergeCell ref="J46:L46"/>
    <mergeCell ref="D42:H42"/>
    <mergeCell ref="D43:H43"/>
    <mergeCell ref="D44:H44"/>
    <mergeCell ref="J38:L38"/>
    <mergeCell ref="E8:J8"/>
    <mergeCell ref="B7:D7"/>
    <mergeCell ref="J44:L44"/>
    <mergeCell ref="J45:L45"/>
    <mergeCell ref="J43:L43"/>
    <mergeCell ref="E7:J7"/>
    <mergeCell ref="J42:L42"/>
    <mergeCell ref="J15:L15"/>
    <mergeCell ref="J41:L41"/>
    <mergeCell ref="G12:J12"/>
    <mergeCell ref="J17:L17"/>
    <mergeCell ref="J14:L14"/>
    <mergeCell ref="B8:D8"/>
    <mergeCell ref="I14:I21"/>
    <mergeCell ref="J20:L20"/>
    <mergeCell ref="B19:B21"/>
    <mergeCell ref="D41:H41"/>
    <mergeCell ref="D22:H22"/>
    <mergeCell ref="D35:H35"/>
    <mergeCell ref="D39:H39"/>
    <mergeCell ref="B2:D2"/>
    <mergeCell ref="B5:D5"/>
    <mergeCell ref="B6:D6"/>
    <mergeCell ref="N40:O40"/>
    <mergeCell ref="N41:O41"/>
    <mergeCell ref="M20:M21"/>
    <mergeCell ref="N22:O22"/>
    <mergeCell ref="N35:O35"/>
    <mergeCell ref="N39:O39"/>
    <mergeCell ref="Z3:Z4"/>
    <mergeCell ref="G2:J2"/>
    <mergeCell ref="N2:R2"/>
    <mergeCell ref="D40:H40"/>
    <mergeCell ref="S14:S21"/>
    <mergeCell ref="R6:U6"/>
    <mergeCell ref="J36:L36"/>
    <mergeCell ref="J37:L37"/>
    <mergeCell ref="N10:O10"/>
    <mergeCell ref="Q39:R39"/>
    <mergeCell ref="E2:F2"/>
    <mergeCell ref="L5:O5"/>
    <mergeCell ref="E5:J5"/>
    <mergeCell ref="Q38:R38"/>
    <mergeCell ref="Z17:AL17"/>
    <mergeCell ref="AI20:AI21"/>
    <mergeCell ref="AJ20:AJ21"/>
    <mergeCell ref="Z18:AL18"/>
    <mergeCell ref="AH20:AH21"/>
    <mergeCell ref="AH5:AL5"/>
    <mergeCell ref="AH6:AL6"/>
    <mergeCell ref="AH7:AL7"/>
    <mergeCell ref="X10:Y10"/>
    <mergeCell ref="AF10:AL10"/>
    <mergeCell ref="AE20:AE21"/>
    <mergeCell ref="Q35:R35"/>
    <mergeCell ref="Q14:R19"/>
    <mergeCell ref="Q20:R21"/>
    <mergeCell ref="W16:W21"/>
    <mergeCell ref="AD20:AD21"/>
    <mergeCell ref="Z14:AL15"/>
    <mergeCell ref="AG20:AG21"/>
    <mergeCell ref="X22:Y22"/>
    <mergeCell ref="X35:Y35"/>
    <mergeCell ref="U14:W15"/>
    <mergeCell ref="T14:T21"/>
    <mergeCell ref="Q22:R22"/>
    <mergeCell ref="Z16:AL16"/>
    <mergeCell ref="AK20:AK21"/>
    <mergeCell ref="K2:M2"/>
    <mergeCell ref="K10:M10"/>
    <mergeCell ref="Q47:R47"/>
    <mergeCell ref="Q36:R36"/>
    <mergeCell ref="Q37:R37"/>
    <mergeCell ref="X36:Y36"/>
    <mergeCell ref="X37:Y37"/>
    <mergeCell ref="Q40:R40"/>
    <mergeCell ref="J39:L39"/>
    <mergeCell ref="J40:L40"/>
    <mergeCell ref="S2:U2"/>
    <mergeCell ref="R7:U7"/>
    <mergeCell ref="W2:Y2"/>
    <mergeCell ref="V3:V4"/>
    <mergeCell ref="R5:U5"/>
    <mergeCell ref="U10:W10"/>
    <mergeCell ref="P10:R10"/>
    <mergeCell ref="N46:O46"/>
    <mergeCell ref="N43:O43"/>
    <mergeCell ref="N44:O44"/>
    <mergeCell ref="N45:O45"/>
    <mergeCell ref="Q41:R41"/>
    <mergeCell ref="Q44:R44"/>
    <mergeCell ref="AD49:AL49"/>
    <mergeCell ref="S49:U49"/>
    <mergeCell ref="W49:AB49"/>
    <mergeCell ref="N42:O42"/>
    <mergeCell ref="X46:Y46"/>
    <mergeCell ref="X48:Y48"/>
    <mergeCell ref="Q48:R48"/>
    <mergeCell ref="X45:Y45"/>
    <mergeCell ref="X42:Y42"/>
    <mergeCell ref="Q42:R42"/>
    <mergeCell ref="J22:L22"/>
    <mergeCell ref="J35:L35"/>
    <mergeCell ref="U16:U21"/>
    <mergeCell ref="V16:V21"/>
    <mergeCell ref="P15:P20"/>
    <mergeCell ref="J21:L21"/>
    <mergeCell ref="N20:O21"/>
    <mergeCell ref="J19:L19"/>
    <mergeCell ref="M17:O19"/>
    <mergeCell ref="J23:L23"/>
    <mergeCell ref="J26:L26"/>
    <mergeCell ref="Q26:R26"/>
    <mergeCell ref="X26:Y26"/>
    <mergeCell ref="J27:L27"/>
    <mergeCell ref="Q27:R27"/>
    <mergeCell ref="X27:Y27"/>
    <mergeCell ref="Q23:R23"/>
    <mergeCell ref="X23:Y23"/>
    <mergeCell ref="J24:L24"/>
    <mergeCell ref="Q24:R24"/>
    <mergeCell ref="X24:Y24"/>
    <mergeCell ref="J25:L25"/>
    <mergeCell ref="Q25:R25"/>
    <mergeCell ref="X25:Y25"/>
    <mergeCell ref="J30:L30"/>
    <mergeCell ref="Q30:R30"/>
    <mergeCell ref="X30:Y30"/>
    <mergeCell ref="J31:L31"/>
    <mergeCell ref="Q31:R31"/>
    <mergeCell ref="X31:Y31"/>
    <mergeCell ref="J28:L28"/>
    <mergeCell ref="Q28:R28"/>
    <mergeCell ref="X28:Y28"/>
    <mergeCell ref="J29:L29"/>
    <mergeCell ref="Q29:R29"/>
    <mergeCell ref="X29:Y29"/>
    <mergeCell ref="J34:L34"/>
    <mergeCell ref="Q34:R34"/>
    <mergeCell ref="X34:Y34"/>
    <mergeCell ref="J32:L32"/>
    <mergeCell ref="Q32:R32"/>
    <mergeCell ref="X32:Y32"/>
    <mergeCell ref="J33:L33"/>
    <mergeCell ref="Q33:R33"/>
    <mergeCell ref="X33:Y33"/>
  </mergeCells>
  <phoneticPr fontId="17" type="noConversion"/>
  <conditionalFormatting sqref="V7">
    <cfRule type="expression" dxfId="58" priority="27" stopIfTrue="1">
      <formula>U$7:AF7&lt;&gt;U$6:AF6</formula>
    </cfRule>
    <cfRule type="expression" dxfId="57" priority="28" stopIfTrue="1">
      <formula>V$7:AF7=0</formula>
    </cfRule>
  </conditionalFormatting>
  <conditionalFormatting sqref="S10">
    <cfRule type="cellIs" dxfId="56" priority="29" stopIfTrue="1" operator="lessThan">
      <formula>1</formula>
    </cfRule>
  </conditionalFormatting>
  <conditionalFormatting sqref="X10:Y10">
    <cfRule type="cellIs" dxfId="55" priority="30" stopIfTrue="1" operator="lessThan">
      <formula>1</formula>
    </cfRule>
  </conditionalFormatting>
  <conditionalFormatting sqref="P6">
    <cfRule type="cellIs" dxfId="54" priority="31" stopIfTrue="1" operator="lessThan">
      <formula>0</formula>
    </cfRule>
    <cfRule type="cellIs" dxfId="53" priority="32" stopIfTrue="1" operator="greaterThan">
      <formula>0</formula>
    </cfRule>
  </conditionalFormatting>
  <conditionalFormatting sqref="P5">
    <cfRule type="cellIs" dxfId="52" priority="33" stopIfTrue="1" operator="lessThan">
      <formula>1</formula>
    </cfRule>
    <cfRule type="cellIs" dxfId="51" priority="34" stopIfTrue="1" operator="greaterThan">
      <formula>0</formula>
    </cfRule>
  </conditionalFormatting>
  <conditionalFormatting sqref="P7">
    <cfRule type="cellIs" dxfId="50" priority="35" stopIfTrue="1" operator="equal">
      <formula>0</formula>
    </cfRule>
    <cfRule type="expression" dxfId="49" priority="36" stopIfTrue="1">
      <formula>$P$7=$P$6</formula>
    </cfRule>
    <cfRule type="expression" dxfId="48" priority="37" stopIfTrue="1">
      <formula>$P$7&lt;&gt;$P$6</formula>
    </cfRule>
  </conditionalFormatting>
  <conditionalFormatting sqref="V6:AD6 AH6">
    <cfRule type="cellIs" dxfId="47" priority="38" stopIfTrue="1" operator="greaterThan">
      <formula>0</formula>
    </cfRule>
  </conditionalFormatting>
  <conditionalFormatting sqref="AH8">
    <cfRule type="expression" dxfId="46" priority="39" stopIfTrue="1">
      <formula>$AF$6&gt;0</formula>
    </cfRule>
    <cfRule type="expression" dxfId="45" priority="40" stopIfTrue="1">
      <formula>$AF$7&gt;0</formula>
    </cfRule>
  </conditionalFormatting>
  <conditionalFormatting sqref="B22:C22 J22:L22 S22:W22 Z22:AL22 J35:K48 N22:Q22 N35:Q48 Z35:AL48 S35:W48 B35:C48">
    <cfRule type="cellIs" dxfId="44" priority="41" stopIfTrue="1" operator="lessThanOrEqual">
      <formula>0</formula>
    </cfRule>
  </conditionalFormatting>
  <conditionalFormatting sqref="E5:G8 K2:M2 E2 S2 Z2:AE2 AH2:AI2">
    <cfRule type="cellIs" dxfId="43" priority="42" stopIfTrue="1" operator="lessThan">
      <formula>1</formula>
    </cfRule>
  </conditionalFormatting>
  <conditionalFormatting sqref="F12">
    <cfRule type="expression" dxfId="42" priority="45" stopIfTrue="1">
      <formula>$D$12="x"</formula>
    </cfRule>
    <cfRule type="cellIs" dxfId="41" priority="46" stopIfTrue="1" operator="equal">
      <formula>"x"</formula>
    </cfRule>
  </conditionalFormatting>
  <conditionalFormatting sqref="D12">
    <cfRule type="expression" dxfId="40" priority="47" stopIfTrue="1">
      <formula>$F$12="x"</formula>
    </cfRule>
    <cfRule type="cellIs" dxfId="39" priority="48" stopIfTrue="1" operator="equal">
      <formula>"x"</formula>
    </cfRule>
  </conditionalFormatting>
  <conditionalFormatting sqref="M22 M35:M48">
    <cfRule type="cellIs" dxfId="38" priority="51" stopIfTrue="1" operator="lessThanOrEqual">
      <formula>0</formula>
    </cfRule>
    <cfRule type="cellIs" dxfId="37" priority="52" stopIfTrue="1" operator="equal">
      <formula>"mrkt"</formula>
    </cfRule>
    <cfRule type="cellIs" dxfId="36" priority="53" stopIfTrue="1" operator="equal">
      <formula>"othr"</formula>
    </cfRule>
  </conditionalFormatting>
  <conditionalFormatting sqref="X7 AA7:AD7 AH7">
    <cfRule type="expression" dxfId="35" priority="90" stopIfTrue="1">
      <formula>X$7:AL7&lt;&gt;X$6:AL6</formula>
    </cfRule>
    <cfRule type="expression" dxfId="34" priority="91" stopIfTrue="1">
      <formula>X$7:AL7=0</formula>
    </cfRule>
  </conditionalFormatting>
  <conditionalFormatting sqref="I47:I48">
    <cfRule type="expression" dxfId="33" priority="92" stopIfTrue="1">
      <formula>$I47:$I74="vacant"</formula>
    </cfRule>
    <cfRule type="cellIs" dxfId="32" priority="93" stopIfTrue="1" operator="lessThanOrEqual">
      <formula>0</formula>
    </cfRule>
  </conditionalFormatting>
  <conditionalFormatting sqref="D47:H48">
    <cfRule type="expression" dxfId="31" priority="94" stopIfTrue="1">
      <formula>$D47:$D74="vacant"</formula>
    </cfRule>
    <cfRule type="cellIs" dxfId="30" priority="95" stopIfTrue="1" operator="lessThanOrEqual">
      <formula>0</formula>
    </cfRule>
  </conditionalFormatting>
  <conditionalFormatting sqref="L12">
    <cfRule type="expression" dxfId="29" priority="206" stopIfTrue="1">
      <formula>$N$12="x"</formula>
    </cfRule>
    <cfRule type="cellIs" dxfId="28" priority="207" stopIfTrue="1" operator="equal">
      <formula>"x"</formula>
    </cfRule>
  </conditionalFormatting>
  <conditionalFormatting sqref="N12">
    <cfRule type="expression" dxfId="27" priority="252" stopIfTrue="1">
      <formula>$L$12="x"</formula>
    </cfRule>
    <cfRule type="cellIs" dxfId="26" priority="253" stopIfTrue="1" operator="equal">
      <formula>"x"</formula>
    </cfRule>
  </conditionalFormatting>
  <conditionalFormatting sqref="D46:H46">
    <cfRule type="expression" dxfId="25" priority="310" stopIfTrue="1">
      <formula>$D46:$D70="vacant"</formula>
    </cfRule>
    <cfRule type="cellIs" dxfId="24" priority="311" stopIfTrue="1" operator="lessThanOrEqual">
      <formula>0</formula>
    </cfRule>
  </conditionalFormatting>
  <conditionalFormatting sqref="I46">
    <cfRule type="expression" dxfId="23" priority="312" stopIfTrue="1">
      <formula>$I46:$I70="vacant"</formula>
    </cfRule>
    <cfRule type="cellIs" dxfId="22" priority="313" stopIfTrue="1" operator="lessThanOrEqual">
      <formula>0</formula>
    </cfRule>
  </conditionalFormatting>
  <conditionalFormatting sqref="W7 Y7:Z7">
    <cfRule type="expression" dxfId="21" priority="320" stopIfTrue="1">
      <formula>W$7:AL7&lt;&gt;W$6:AL6</formula>
    </cfRule>
    <cfRule type="expression" dxfId="20" priority="321" stopIfTrue="1">
      <formula>W$7:AL7=0</formula>
    </cfRule>
  </conditionalFormatting>
  <conditionalFormatting sqref="D43:H45 D35:H38">
    <cfRule type="expression" dxfId="19" priority="492" stopIfTrue="1">
      <formula>$D35:$D58="vacant"</formula>
    </cfRule>
    <cfRule type="cellIs" dxfId="18" priority="493" stopIfTrue="1" operator="lessThanOrEqual">
      <formula>0</formula>
    </cfRule>
  </conditionalFormatting>
  <conditionalFormatting sqref="I43:I45 I35:I38">
    <cfRule type="expression" dxfId="17" priority="498" stopIfTrue="1">
      <formula>$I35:$I58="vacant"</formula>
    </cfRule>
    <cfRule type="cellIs" dxfId="16" priority="499" stopIfTrue="1" operator="lessThanOrEqual">
      <formula>0</formula>
    </cfRule>
  </conditionalFormatting>
  <conditionalFormatting sqref="D39:H42">
    <cfRule type="expression" dxfId="15" priority="508" stopIfTrue="1">
      <formula>$D39:$D59="vacant"</formula>
    </cfRule>
    <cfRule type="cellIs" dxfId="14" priority="509" stopIfTrue="1" operator="lessThanOrEqual">
      <formula>0</formula>
    </cfRule>
  </conditionalFormatting>
  <conditionalFormatting sqref="I39:I42">
    <cfRule type="expression" dxfId="13" priority="510" stopIfTrue="1">
      <formula>$I39:$I59="vacant"</formula>
    </cfRule>
    <cfRule type="cellIs" dxfId="12" priority="511" stopIfTrue="1" operator="lessThanOrEqual">
      <formula>0</formula>
    </cfRule>
  </conditionalFormatting>
  <conditionalFormatting sqref="D22:H22">
    <cfRule type="expression" dxfId="11" priority="512" stopIfTrue="1">
      <formula>$D22:$D57="vacant"</formula>
    </cfRule>
    <cfRule type="cellIs" dxfId="10" priority="513" stopIfTrue="1" operator="lessThanOrEqual">
      <formula>0</formula>
    </cfRule>
  </conditionalFormatting>
  <conditionalFormatting sqref="I22">
    <cfRule type="expression" dxfId="9" priority="516" stopIfTrue="1">
      <formula>$I22:$I57="vacant"</formula>
    </cfRule>
    <cfRule type="cellIs" dxfId="8" priority="517" stopIfTrue="1" operator="lessThanOrEqual">
      <formula>0</formula>
    </cfRule>
  </conditionalFormatting>
  <conditionalFormatting sqref="J23:K34 N23:Q34 Z23:AL34 S23:W34 B23:C34">
    <cfRule type="cellIs" dxfId="7" priority="1" stopIfTrue="1" operator="lessThanOrEqual">
      <formula>0</formula>
    </cfRule>
  </conditionalFormatting>
  <conditionalFormatting sqref="M23:M34">
    <cfRule type="cellIs" dxfId="6" priority="2" stopIfTrue="1" operator="lessThanOrEqual">
      <formula>0</formula>
    </cfRule>
    <cfRule type="cellIs" dxfId="5" priority="3" stopIfTrue="1" operator="equal">
      <formula>"mrkt"</formula>
    </cfRule>
    <cfRule type="cellIs" dxfId="4" priority="4" stopIfTrue="1" operator="equal">
      <formula>"othr"</formula>
    </cfRule>
  </conditionalFormatting>
  <conditionalFormatting sqref="D23:H34">
    <cfRule type="expression" dxfId="3" priority="5" stopIfTrue="1">
      <formula>$D23:$D46="vacant"</formula>
    </cfRule>
    <cfRule type="cellIs" dxfId="2" priority="6" stopIfTrue="1" operator="lessThanOrEqual">
      <formula>0</formula>
    </cfRule>
  </conditionalFormatting>
  <conditionalFormatting sqref="I23:I34">
    <cfRule type="expression" dxfId="1" priority="7" stopIfTrue="1">
      <formula>$I23:$I46="vacant"</formula>
    </cfRule>
    <cfRule type="cellIs" dxfId="0" priority="8" stopIfTrue="1" operator="lessThanOrEqual">
      <formula>0</formula>
    </cfRule>
  </conditionalFormatting>
  <dataValidations count="3">
    <dataValidation type="list" showInputMessage="1" showErrorMessage="1" sqref="N22:O48">
      <formula1>$AQ$13:$AQ$15</formula1>
    </dataValidation>
    <dataValidation type="list" allowBlank="1" showInputMessage="1" showErrorMessage="1" sqref="C22:C48">
      <formula1>$AQ$21:$AQ$42</formula1>
    </dataValidation>
    <dataValidation type="list" allowBlank="1" showInputMessage="1" showErrorMessage="1" sqref="M22:M48">
      <formula1>$AR$43:$AR$49</formula1>
    </dataValidation>
  </dataValidations>
  <pageMargins left="0.1" right="0.1" top="0.75" bottom="0.24" header="0.25" footer="0.16"/>
  <pageSetup paperSize="5" scale="91" orientation="landscape" r:id="rId1"/>
  <headerFooter alignWithMargins="0">
    <oddHeader>&amp;L&amp;G&amp;C&amp;"Times New Roman,Bold"&amp;14Occupancy Summary Report - &amp;12Los Angeles Housing and Community Investment Department&amp;R
Date received by Monitoring Agency: ________________</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2.75" x14ac:dyDescent="0.2"/>
  <sheetData>
    <row r="1" spans="1:9" x14ac:dyDescent="0.2">
      <c r="B1" s="13"/>
      <c r="C1" s="13"/>
      <c r="D1" s="13"/>
      <c r="E1" s="13"/>
      <c r="F1" s="13"/>
      <c r="G1" s="13"/>
      <c r="H1" s="13"/>
      <c r="I1" s="13"/>
    </row>
    <row r="2" spans="1:9" x14ac:dyDescent="0.2">
      <c r="A2" s="12">
        <v>0.3</v>
      </c>
    </row>
    <row r="3" spans="1:9" x14ac:dyDescent="0.2">
      <c r="A3" s="12">
        <v>0.35</v>
      </c>
    </row>
    <row r="4" spans="1:9" x14ac:dyDescent="0.2">
      <c r="A4" s="12">
        <v>0.4</v>
      </c>
    </row>
    <row r="5" spans="1:9" x14ac:dyDescent="0.2">
      <c r="A5" s="12">
        <v>0.45</v>
      </c>
    </row>
    <row r="6" spans="1:9" x14ac:dyDescent="0.2">
      <c r="A6" s="12">
        <v>0.5</v>
      </c>
    </row>
    <row r="7" spans="1:9" x14ac:dyDescent="0.2">
      <c r="A7" s="12">
        <v>0.6</v>
      </c>
    </row>
    <row r="8" spans="1:9" x14ac:dyDescent="0.2">
      <c r="A8" s="12">
        <v>0.8</v>
      </c>
    </row>
    <row r="9" spans="1:9" x14ac:dyDescent="0.2">
      <c r="A9" s="12">
        <v>1.2</v>
      </c>
    </row>
  </sheetData>
  <phoneticPr fontId="1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32</vt:i4>
      </vt:variant>
    </vt:vector>
  </HeadingPairs>
  <TitlesOfParts>
    <vt:vector size="36" baseType="lpstr">
      <vt:lpstr>Instructions</vt:lpstr>
      <vt:lpstr>OCC Sum Example</vt:lpstr>
      <vt:lpstr>OCC Sum Template</vt:lpstr>
      <vt:lpstr>Income %</vt:lpstr>
      <vt:lpstr>'OCC Sum Example'!Check2</vt:lpstr>
      <vt:lpstr>'OCC Sum Template'!Check2</vt:lpstr>
      <vt:lpstr>'OCC Sum Example'!Check3</vt:lpstr>
      <vt:lpstr>'OCC Sum Template'!Check3</vt:lpstr>
      <vt:lpstr>'OCC Sum Example'!Check4</vt:lpstr>
      <vt:lpstr>'OCC Sum Template'!Check4</vt:lpstr>
      <vt:lpstr>Instructions!Print_Area</vt:lpstr>
      <vt:lpstr>'OCC Sum Example'!Print_Area</vt:lpstr>
      <vt:lpstr>'OCC Sum Template'!Print_Area</vt:lpstr>
      <vt:lpstr>'OCC Sum Example'!Print_Titles</vt:lpstr>
      <vt:lpstr>'OCC Sum Template'!Print_Titles</vt:lpstr>
      <vt:lpstr>'OCC Sum Example'!Text14</vt:lpstr>
      <vt:lpstr>'OCC Sum Template'!Text14</vt:lpstr>
      <vt:lpstr>'OCC Sum Example'!Text15</vt:lpstr>
      <vt:lpstr>'OCC Sum Template'!Text15</vt:lpstr>
      <vt:lpstr>'OCC Sum Example'!Text17</vt:lpstr>
      <vt:lpstr>'OCC Sum Template'!Text17</vt:lpstr>
      <vt:lpstr>'OCC Sum Example'!Text18</vt:lpstr>
      <vt:lpstr>'OCC Sum Template'!Text18</vt:lpstr>
      <vt:lpstr>'OCC Sum Example'!Text19</vt:lpstr>
      <vt:lpstr>'OCC Sum Template'!Text19</vt:lpstr>
      <vt:lpstr>'OCC Sum Example'!Text20</vt:lpstr>
      <vt:lpstr>'OCC Sum Template'!Text20</vt:lpstr>
      <vt:lpstr>'OCC Sum Example'!Text21</vt:lpstr>
      <vt:lpstr>'OCC Sum Template'!Text21</vt:lpstr>
      <vt:lpstr>'OCC Sum Example'!Text29</vt:lpstr>
      <vt:lpstr>'OCC Sum Template'!Text29</vt:lpstr>
      <vt:lpstr>'OCC Sum Example'!Text3</vt:lpstr>
      <vt:lpstr>'OCC Sum Template'!Text3</vt:lpstr>
      <vt:lpstr>'OCC Sum Example'!Text30</vt:lpstr>
      <vt:lpstr>'OCC Sum Template'!Text30</vt:lpstr>
      <vt:lpstr>ValidAMI</vt:lpstr>
    </vt:vector>
  </TitlesOfParts>
  <Company>LAHD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tharvey</dc:creator>
  <cp:lastModifiedBy>Norma Cruz</cp:lastModifiedBy>
  <cp:lastPrinted>2016-11-03T22:00:39Z</cp:lastPrinted>
  <dcterms:created xsi:type="dcterms:W3CDTF">2011-05-26T18:18:56Z</dcterms:created>
  <dcterms:modified xsi:type="dcterms:W3CDTF">2016-11-03T22:00:53Z</dcterms:modified>
</cp:coreProperties>
</file>